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421"/>
  <workbookPr showInkAnnotation="0" autoCompressPictures="0"/>
  <bookViews>
    <workbookView xWindow="0" yWindow="-460" windowWidth="38400" windowHeight="21600" activeTab="9"/>
  </bookViews>
  <sheets>
    <sheet name="TEAM OFFENSE" sheetId="1" r:id="rId1"/>
    <sheet name="TEAM DEFENSE" sheetId="2" r:id="rId2"/>
    <sheet name="PASSING" sheetId="4" r:id="rId3"/>
    <sheet name="RUSH-REC" sheetId="3" r:id="rId4"/>
    <sheet name="INTS-SACKS" sheetId="5" r:id="rId5"/>
    <sheet name="FGS - KO" sheetId="6" r:id="rId6"/>
    <sheet name="PUNTING" sheetId="7" r:id="rId7"/>
    <sheet name="PUNT RETURNS" sheetId="8" r:id="rId8"/>
    <sheet name="KICKOFF RETURNS" sheetId="9" r:id="rId9"/>
    <sheet name="LEADER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Area" localSheetId="9">LEADERS!$S$1:$AC$34</definedName>
    <definedName name="_xlnm.Print_Area" localSheetId="2">PASSING!$A$1:$Q$12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0" l="1"/>
  <c r="F30" i="10"/>
  <c r="E30" i="10"/>
  <c r="D30" i="10"/>
  <c r="C30" i="10"/>
  <c r="B30" i="10"/>
  <c r="A30" i="10"/>
  <c r="K20" i="6"/>
  <c r="L20" i="6"/>
  <c r="M20" i="6"/>
  <c r="C204" i="3"/>
  <c r="I204" i="3"/>
  <c r="H204" i="3"/>
  <c r="G204" i="3"/>
  <c r="F204" i="3"/>
  <c r="D204" i="3"/>
  <c r="E204" i="3"/>
  <c r="B204" i="3"/>
  <c r="A204" i="3"/>
  <c r="C31" i="4"/>
  <c r="C30" i="4"/>
  <c r="S30" i="4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K29" i="1"/>
  <c r="AL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AH29" i="1"/>
  <c r="AI29" i="1"/>
  <c r="AO29" i="1"/>
  <c r="AQ29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K25" i="1"/>
  <c r="AL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AH25" i="1"/>
  <c r="AI25" i="1"/>
  <c r="AO25" i="1"/>
  <c r="AO30" i="1"/>
  <c r="AQ30" i="1"/>
  <c r="C54" i="4"/>
  <c r="C40" i="4"/>
  <c r="C91" i="4"/>
  <c r="S91" i="4"/>
  <c r="P54" i="4"/>
  <c r="R54" i="4"/>
  <c r="Q54" i="4"/>
  <c r="O54" i="4"/>
  <c r="N54" i="4"/>
  <c r="D54" i="4"/>
  <c r="M54" i="4"/>
  <c r="L54" i="4"/>
  <c r="K54" i="4"/>
  <c r="J54" i="4"/>
  <c r="I54" i="4"/>
  <c r="H54" i="4"/>
  <c r="G54" i="4"/>
  <c r="F54" i="4"/>
  <c r="E54" i="4"/>
  <c r="B54" i="4"/>
  <c r="A54" i="4"/>
  <c r="C47" i="4"/>
  <c r="C51" i="4"/>
  <c r="S51" i="4"/>
  <c r="C32" i="4"/>
  <c r="C46" i="4"/>
  <c r="C50" i="4"/>
  <c r="S50" i="4"/>
  <c r="L22" i="6"/>
  <c r="K22" i="6"/>
  <c r="J22" i="6"/>
  <c r="I22" i="6"/>
  <c r="Z34" i="6"/>
  <c r="Y34" i="6"/>
  <c r="X34" i="6"/>
  <c r="W34" i="6"/>
  <c r="V34" i="6"/>
  <c r="U34" i="6"/>
  <c r="T34" i="6"/>
  <c r="S34" i="6"/>
  <c r="R34" i="6"/>
  <c r="Q34" i="6"/>
  <c r="N34" i="6"/>
  <c r="K34" i="6"/>
  <c r="M34" i="6"/>
  <c r="L34" i="6"/>
  <c r="J34" i="6"/>
  <c r="I34" i="6"/>
  <c r="C34" i="6"/>
  <c r="D34" i="6"/>
  <c r="E34" i="6"/>
  <c r="B34" i="6"/>
  <c r="A34" i="6"/>
  <c r="Z38" i="6"/>
  <c r="Y38" i="6"/>
  <c r="X38" i="6"/>
  <c r="W38" i="6"/>
  <c r="V38" i="6"/>
  <c r="U38" i="6"/>
  <c r="T38" i="6"/>
  <c r="S38" i="6"/>
  <c r="R38" i="6"/>
  <c r="Q38" i="6"/>
  <c r="N38" i="6"/>
  <c r="K38" i="6"/>
  <c r="M38" i="6"/>
  <c r="L38" i="6"/>
  <c r="J38" i="6"/>
  <c r="I38" i="6"/>
  <c r="C38" i="6"/>
  <c r="D38" i="6"/>
  <c r="E38" i="6"/>
  <c r="B38" i="6"/>
  <c r="A38" i="6"/>
  <c r="C69" i="8"/>
  <c r="K69" i="8"/>
  <c r="J69" i="8"/>
  <c r="I69" i="8"/>
  <c r="H69" i="8"/>
  <c r="G69" i="8"/>
  <c r="E69" i="8"/>
  <c r="F69" i="8"/>
  <c r="D69" i="8"/>
  <c r="B69" i="8"/>
  <c r="A69" i="8"/>
  <c r="C56" i="9"/>
  <c r="I56" i="9"/>
  <c r="H56" i="9"/>
  <c r="G56" i="9"/>
  <c r="F56" i="9"/>
  <c r="D56" i="9"/>
  <c r="E56" i="9"/>
  <c r="B56" i="9"/>
  <c r="A56" i="9"/>
  <c r="Z36" i="6"/>
  <c r="Y36" i="6"/>
  <c r="X36" i="6"/>
  <c r="W36" i="6"/>
  <c r="V36" i="6"/>
  <c r="U36" i="6"/>
  <c r="T36" i="6"/>
  <c r="S36" i="6"/>
  <c r="R36" i="6"/>
  <c r="Q36" i="6"/>
  <c r="N36" i="6"/>
  <c r="K36" i="6"/>
  <c r="M36" i="6"/>
  <c r="L36" i="6"/>
  <c r="J36" i="6"/>
  <c r="I36" i="6"/>
  <c r="C36" i="6"/>
  <c r="D36" i="6"/>
  <c r="E36" i="6"/>
  <c r="B36" i="6"/>
  <c r="A36" i="6"/>
  <c r="C68" i="4"/>
  <c r="C65" i="4"/>
  <c r="C63" i="4"/>
  <c r="C59" i="4"/>
  <c r="C43" i="4"/>
  <c r="S43" i="4"/>
  <c r="P50" i="4"/>
  <c r="R50" i="4"/>
  <c r="Q50" i="4"/>
  <c r="O50" i="4"/>
  <c r="N50" i="4"/>
  <c r="D50" i="4"/>
  <c r="M50" i="4"/>
  <c r="L50" i="4"/>
  <c r="K50" i="4"/>
  <c r="J50" i="4"/>
  <c r="I50" i="4"/>
  <c r="H50" i="4"/>
  <c r="G50" i="4"/>
  <c r="F50" i="4"/>
  <c r="E50" i="4"/>
  <c r="B50" i="4"/>
  <c r="A50" i="4"/>
  <c r="C87" i="9"/>
  <c r="I87" i="9"/>
  <c r="H87" i="9"/>
  <c r="G87" i="9"/>
  <c r="F87" i="9"/>
  <c r="D87" i="9"/>
  <c r="E87" i="9"/>
  <c r="B87" i="9"/>
  <c r="A87" i="9"/>
  <c r="H277" i="9"/>
  <c r="H276" i="9"/>
  <c r="H278" i="9"/>
  <c r="H181" i="9"/>
  <c r="G277" i="9"/>
  <c r="G276" i="9"/>
  <c r="G278" i="9"/>
  <c r="G181" i="9"/>
  <c r="F276" i="9"/>
  <c r="F277" i="9"/>
  <c r="F278" i="9"/>
  <c r="F181" i="9"/>
  <c r="D277" i="9"/>
  <c r="D276" i="9"/>
  <c r="D278" i="9"/>
  <c r="D181" i="9"/>
  <c r="C277" i="9"/>
  <c r="C276" i="9"/>
  <c r="C278" i="9"/>
  <c r="C181" i="9"/>
  <c r="E277" i="9"/>
  <c r="E276" i="9"/>
  <c r="B277" i="9"/>
  <c r="B276" i="9"/>
  <c r="A277" i="9"/>
  <c r="A276" i="9"/>
  <c r="H273" i="9"/>
  <c r="H272" i="9"/>
  <c r="H274" i="9"/>
  <c r="H38" i="9"/>
  <c r="G273" i="9"/>
  <c r="G272" i="9"/>
  <c r="G274" i="9"/>
  <c r="G38" i="9"/>
  <c r="F272" i="9"/>
  <c r="F273" i="9"/>
  <c r="F274" i="9"/>
  <c r="F38" i="9"/>
  <c r="D273" i="9"/>
  <c r="D272" i="9"/>
  <c r="D274" i="9"/>
  <c r="D38" i="9"/>
  <c r="C273" i="9"/>
  <c r="C272" i="9"/>
  <c r="C274" i="9"/>
  <c r="C38" i="9"/>
  <c r="E273" i="9"/>
  <c r="E272" i="9"/>
  <c r="B273" i="9"/>
  <c r="B272" i="9"/>
  <c r="A273" i="9"/>
  <c r="A272" i="9"/>
  <c r="H269" i="9"/>
  <c r="H268" i="9"/>
  <c r="H270" i="9"/>
  <c r="H37" i="9"/>
  <c r="G269" i="9"/>
  <c r="G268" i="9"/>
  <c r="G270" i="9"/>
  <c r="G37" i="9"/>
  <c r="F268" i="9"/>
  <c r="F269" i="9"/>
  <c r="F270" i="9"/>
  <c r="F37" i="9"/>
  <c r="D269" i="9"/>
  <c r="D268" i="9"/>
  <c r="D270" i="9"/>
  <c r="D37" i="9"/>
  <c r="C269" i="9"/>
  <c r="C268" i="9"/>
  <c r="C270" i="9"/>
  <c r="C37" i="9"/>
  <c r="E269" i="9"/>
  <c r="E268" i="9"/>
  <c r="B269" i="9"/>
  <c r="B268" i="9"/>
  <c r="A269" i="9"/>
  <c r="A268" i="9"/>
  <c r="G265" i="9"/>
  <c r="G264" i="9"/>
  <c r="G266" i="9"/>
  <c r="G22" i="9"/>
  <c r="F264" i="9"/>
  <c r="F265" i="9"/>
  <c r="F266" i="9"/>
  <c r="F22" i="9"/>
  <c r="D265" i="9"/>
  <c r="D264" i="9"/>
  <c r="D266" i="9"/>
  <c r="D22" i="9"/>
  <c r="C265" i="9"/>
  <c r="C264" i="9"/>
  <c r="C266" i="9"/>
  <c r="C22" i="9"/>
  <c r="H265" i="9"/>
  <c r="H264" i="9"/>
  <c r="H266" i="9"/>
  <c r="H22" i="9"/>
  <c r="E265" i="9"/>
  <c r="E264" i="9"/>
  <c r="B265" i="9"/>
  <c r="B264" i="9"/>
  <c r="A265" i="9"/>
  <c r="A264" i="9"/>
  <c r="I139" i="8"/>
  <c r="I138" i="8"/>
  <c r="I140" i="8"/>
  <c r="I49" i="8"/>
  <c r="H139" i="8"/>
  <c r="H138" i="8"/>
  <c r="H140" i="8"/>
  <c r="H49" i="8"/>
  <c r="G138" i="8"/>
  <c r="G139" i="8"/>
  <c r="G140" i="8"/>
  <c r="G49" i="8"/>
  <c r="E139" i="8"/>
  <c r="E138" i="8"/>
  <c r="E140" i="8"/>
  <c r="E49" i="8"/>
  <c r="D139" i="8"/>
  <c r="D138" i="8"/>
  <c r="D140" i="8"/>
  <c r="D49" i="8"/>
  <c r="C139" i="8"/>
  <c r="C138" i="8"/>
  <c r="C140" i="8"/>
  <c r="C49" i="8"/>
  <c r="F139" i="8"/>
  <c r="F138" i="8"/>
  <c r="B139" i="8"/>
  <c r="B138" i="8"/>
  <c r="A139" i="8"/>
  <c r="A138" i="8"/>
  <c r="E36" i="7"/>
  <c r="K36" i="7"/>
  <c r="C47" i="7"/>
  <c r="E47" i="7"/>
  <c r="K47" i="7"/>
  <c r="C46" i="7"/>
  <c r="D46" i="7"/>
  <c r="E46" i="7"/>
  <c r="K46" i="7"/>
  <c r="H46" i="7"/>
  <c r="H47" i="7"/>
  <c r="H48" i="7"/>
  <c r="H26" i="7"/>
  <c r="G46" i="7"/>
  <c r="G47" i="7"/>
  <c r="G48" i="7"/>
  <c r="G26" i="7"/>
  <c r="F46" i="7"/>
  <c r="F47" i="7"/>
  <c r="F48" i="7"/>
  <c r="F26" i="7"/>
  <c r="D47" i="7"/>
  <c r="D48" i="7"/>
  <c r="D26" i="7"/>
  <c r="C48" i="7"/>
  <c r="C26" i="7"/>
  <c r="B47" i="7"/>
  <c r="B46" i="7"/>
  <c r="A47" i="7"/>
  <c r="A46" i="7"/>
  <c r="M59" i="6"/>
  <c r="H59" i="6"/>
  <c r="E59" i="6"/>
  <c r="M58" i="6"/>
  <c r="H58" i="6"/>
  <c r="E58" i="6"/>
  <c r="D80" i="6"/>
  <c r="D79" i="6"/>
  <c r="D81" i="6"/>
  <c r="D48" i="6"/>
  <c r="C80" i="6"/>
  <c r="C79" i="6"/>
  <c r="C81" i="6"/>
  <c r="C48" i="6"/>
  <c r="A48" i="6"/>
  <c r="B80" i="6"/>
  <c r="B79" i="6"/>
  <c r="A80" i="6"/>
  <c r="A79" i="6"/>
  <c r="D76" i="6"/>
  <c r="D75" i="6"/>
  <c r="D77" i="6"/>
  <c r="D28" i="6"/>
  <c r="C76" i="6"/>
  <c r="C75" i="6"/>
  <c r="C77" i="6"/>
  <c r="C28" i="6"/>
  <c r="A28" i="6"/>
  <c r="B76" i="6"/>
  <c r="B75" i="6"/>
  <c r="A76" i="6"/>
  <c r="A75" i="6"/>
  <c r="Q360" i="3"/>
  <c r="Q359" i="3"/>
  <c r="Q361" i="3"/>
  <c r="Q119" i="3"/>
  <c r="P360" i="3"/>
  <c r="P359" i="3"/>
  <c r="P361" i="3"/>
  <c r="P119" i="3"/>
  <c r="O359" i="3"/>
  <c r="O360" i="3"/>
  <c r="O361" i="3"/>
  <c r="O119" i="3"/>
  <c r="M360" i="3"/>
  <c r="M359" i="3"/>
  <c r="M361" i="3"/>
  <c r="M119" i="3"/>
  <c r="L360" i="3"/>
  <c r="L359" i="3"/>
  <c r="L361" i="3"/>
  <c r="L119" i="3"/>
  <c r="N360" i="3"/>
  <c r="K360" i="3"/>
  <c r="N359" i="3"/>
  <c r="K359" i="3"/>
  <c r="J360" i="3"/>
  <c r="J359" i="3"/>
  <c r="Q356" i="3"/>
  <c r="Q355" i="3"/>
  <c r="Q357" i="3"/>
  <c r="Q232" i="3"/>
  <c r="P356" i="3"/>
  <c r="P355" i="3"/>
  <c r="P357" i="3"/>
  <c r="P232" i="3"/>
  <c r="O355" i="3"/>
  <c r="O356" i="3"/>
  <c r="O357" i="3"/>
  <c r="O232" i="3"/>
  <c r="M356" i="3"/>
  <c r="M355" i="3"/>
  <c r="M357" i="3"/>
  <c r="M232" i="3"/>
  <c r="L356" i="3"/>
  <c r="L355" i="3"/>
  <c r="L357" i="3"/>
  <c r="L232" i="3"/>
  <c r="N356" i="3"/>
  <c r="K356" i="3"/>
  <c r="N355" i="3"/>
  <c r="K355" i="3"/>
  <c r="J356" i="3"/>
  <c r="J355" i="3"/>
  <c r="Q352" i="3"/>
  <c r="Q351" i="3"/>
  <c r="Q353" i="3"/>
  <c r="Q213" i="3"/>
  <c r="P352" i="3"/>
  <c r="P351" i="3"/>
  <c r="P353" i="3"/>
  <c r="P213" i="3"/>
  <c r="O351" i="3"/>
  <c r="O352" i="3"/>
  <c r="O353" i="3"/>
  <c r="O213" i="3"/>
  <c r="M352" i="3"/>
  <c r="M351" i="3"/>
  <c r="M353" i="3"/>
  <c r="M213" i="3"/>
  <c r="L352" i="3"/>
  <c r="L351" i="3"/>
  <c r="L353" i="3"/>
  <c r="L213" i="3"/>
  <c r="N352" i="3"/>
  <c r="K352" i="3"/>
  <c r="N351" i="3"/>
  <c r="K351" i="3"/>
  <c r="J352" i="3"/>
  <c r="J351" i="3"/>
  <c r="Q348" i="3"/>
  <c r="Q347" i="3"/>
  <c r="Q349" i="3"/>
  <c r="Q214" i="3"/>
  <c r="P348" i="3"/>
  <c r="P347" i="3"/>
  <c r="P349" i="3"/>
  <c r="P214" i="3"/>
  <c r="O347" i="3"/>
  <c r="O348" i="3"/>
  <c r="O349" i="3"/>
  <c r="O214" i="3"/>
  <c r="M348" i="3"/>
  <c r="M347" i="3"/>
  <c r="M349" i="3"/>
  <c r="M214" i="3"/>
  <c r="L348" i="3"/>
  <c r="L347" i="3"/>
  <c r="L349" i="3"/>
  <c r="L214" i="3"/>
  <c r="N348" i="3"/>
  <c r="K348" i="3"/>
  <c r="N347" i="3"/>
  <c r="K347" i="3"/>
  <c r="J348" i="3"/>
  <c r="J347" i="3"/>
  <c r="H360" i="3"/>
  <c r="H359" i="3"/>
  <c r="H361" i="3"/>
  <c r="H139" i="3"/>
  <c r="G360" i="3"/>
  <c r="G359" i="3"/>
  <c r="G361" i="3"/>
  <c r="G139" i="3"/>
  <c r="F359" i="3"/>
  <c r="F360" i="3"/>
  <c r="F361" i="3"/>
  <c r="F139" i="3"/>
  <c r="D360" i="3"/>
  <c r="D359" i="3"/>
  <c r="D361" i="3"/>
  <c r="D139" i="3"/>
  <c r="C360" i="3"/>
  <c r="C359" i="3"/>
  <c r="C361" i="3"/>
  <c r="C139" i="3"/>
  <c r="B360" i="3"/>
  <c r="B359" i="3"/>
  <c r="A360" i="3"/>
  <c r="A359" i="3"/>
  <c r="H356" i="3"/>
  <c r="H355" i="3"/>
  <c r="H357" i="3"/>
  <c r="H151" i="3"/>
  <c r="G356" i="3"/>
  <c r="G355" i="3"/>
  <c r="G357" i="3"/>
  <c r="G151" i="3"/>
  <c r="F355" i="3"/>
  <c r="F356" i="3"/>
  <c r="F357" i="3"/>
  <c r="F151" i="3"/>
  <c r="D356" i="3"/>
  <c r="D355" i="3"/>
  <c r="D357" i="3"/>
  <c r="D151" i="3"/>
  <c r="C356" i="3"/>
  <c r="C355" i="3"/>
  <c r="C357" i="3"/>
  <c r="C151" i="3"/>
  <c r="B356" i="3"/>
  <c r="B355" i="3"/>
  <c r="A356" i="3"/>
  <c r="A355" i="3"/>
  <c r="H352" i="3"/>
  <c r="H351" i="3"/>
  <c r="H353" i="3"/>
  <c r="H82" i="3"/>
  <c r="G352" i="3"/>
  <c r="G351" i="3"/>
  <c r="G353" i="3"/>
  <c r="G82" i="3"/>
  <c r="F351" i="3"/>
  <c r="F352" i="3"/>
  <c r="F353" i="3"/>
  <c r="F82" i="3"/>
  <c r="D352" i="3"/>
  <c r="D351" i="3"/>
  <c r="D353" i="3"/>
  <c r="D82" i="3"/>
  <c r="C352" i="3"/>
  <c r="C351" i="3"/>
  <c r="C353" i="3"/>
  <c r="C82" i="3"/>
  <c r="H348" i="3"/>
  <c r="H347" i="3"/>
  <c r="H349" i="3"/>
  <c r="H190" i="3"/>
  <c r="G348" i="3"/>
  <c r="G347" i="3"/>
  <c r="G349" i="3"/>
  <c r="G190" i="3"/>
  <c r="F347" i="3"/>
  <c r="F348" i="3"/>
  <c r="F349" i="3"/>
  <c r="F190" i="3"/>
  <c r="D348" i="3"/>
  <c r="D347" i="3"/>
  <c r="D349" i="3"/>
  <c r="D190" i="3"/>
  <c r="C348" i="3"/>
  <c r="C347" i="3"/>
  <c r="C349" i="3"/>
  <c r="C190" i="3"/>
  <c r="B352" i="3"/>
  <c r="B351" i="3"/>
  <c r="A352" i="3"/>
  <c r="A351" i="3"/>
  <c r="B348" i="3"/>
  <c r="B347" i="3"/>
  <c r="A348" i="3"/>
  <c r="A347" i="3"/>
  <c r="A69" i="4"/>
  <c r="A46" i="4"/>
  <c r="P262" i="5"/>
  <c r="P253" i="5"/>
  <c r="P155" i="5"/>
  <c r="P221" i="5"/>
  <c r="P183" i="5"/>
  <c r="P178" i="5"/>
  <c r="P153" i="5"/>
  <c r="P169" i="5"/>
  <c r="P37" i="5"/>
  <c r="P273" i="5"/>
  <c r="P2" i="5"/>
  <c r="P57" i="5"/>
  <c r="P120" i="5"/>
  <c r="P82" i="5"/>
  <c r="P210" i="5"/>
  <c r="P199" i="5"/>
  <c r="P85" i="5"/>
  <c r="P137" i="5"/>
  <c r="P165" i="5"/>
  <c r="P131" i="5"/>
  <c r="P275" i="5"/>
  <c r="P271" i="5"/>
  <c r="P265" i="5"/>
  <c r="P256" i="5"/>
  <c r="P94" i="5"/>
  <c r="P92" i="5"/>
  <c r="P215" i="5"/>
  <c r="P100" i="5"/>
  <c r="P25" i="5"/>
  <c r="P163" i="5"/>
  <c r="P159" i="5"/>
  <c r="P156" i="5"/>
  <c r="P257" i="5"/>
  <c r="P127" i="5"/>
  <c r="P241" i="5"/>
  <c r="P3" i="5"/>
  <c r="P177" i="5"/>
  <c r="P71" i="5"/>
  <c r="P42" i="5"/>
  <c r="P115" i="5"/>
  <c r="P43" i="5"/>
  <c r="P233" i="5"/>
  <c r="P213" i="5"/>
  <c r="P136" i="5"/>
  <c r="P108" i="5"/>
  <c r="P190" i="5"/>
  <c r="P185" i="5"/>
  <c r="P184" i="5"/>
  <c r="P101" i="5"/>
  <c r="P135" i="5"/>
  <c r="P144" i="5"/>
  <c r="P139" i="5"/>
  <c r="P114" i="5"/>
  <c r="P133" i="5"/>
  <c r="P96" i="5"/>
  <c r="P211" i="5"/>
  <c r="P63" i="5"/>
  <c r="P146" i="5"/>
  <c r="P191" i="5"/>
  <c r="P189" i="5"/>
  <c r="P179" i="5"/>
  <c r="P56" i="5"/>
  <c r="P272" i="5"/>
  <c r="P269" i="5"/>
  <c r="P107" i="5"/>
  <c r="P263" i="5"/>
  <c r="P132" i="5"/>
  <c r="P235" i="5"/>
  <c r="P102" i="5"/>
  <c r="P68" i="5"/>
  <c r="P9" i="5"/>
  <c r="P194" i="5"/>
  <c r="P41" i="5"/>
  <c r="P176" i="5"/>
  <c r="P81" i="5"/>
  <c r="P151" i="5"/>
  <c r="P86" i="5"/>
  <c r="P259" i="5"/>
  <c r="P218" i="5"/>
  <c r="P209" i="5"/>
  <c r="P64" i="5"/>
  <c r="P113" i="5"/>
  <c r="P172" i="5"/>
  <c r="P28" i="5"/>
  <c r="P66" i="5"/>
  <c r="P264" i="5"/>
  <c r="P258" i="5"/>
  <c r="P240" i="5"/>
  <c r="P226" i="5"/>
  <c r="P225" i="5"/>
  <c r="P224" i="5"/>
  <c r="P208" i="5"/>
  <c r="P48" i="5"/>
  <c r="P32" i="5"/>
  <c r="P261" i="5"/>
  <c r="P250" i="5"/>
  <c r="P50" i="5"/>
  <c r="P239" i="5"/>
  <c r="P149" i="5"/>
  <c r="P34" i="5"/>
  <c r="P122" i="5"/>
  <c r="P202" i="5"/>
  <c r="P121" i="5"/>
  <c r="P58" i="5"/>
  <c r="P266" i="5"/>
  <c r="P227" i="5"/>
  <c r="P24" i="5"/>
  <c r="P220" i="5"/>
  <c r="P216" i="5"/>
  <c r="P134" i="5"/>
  <c r="P195" i="5"/>
  <c r="P174" i="5"/>
  <c r="P158" i="5"/>
  <c r="P246" i="5"/>
  <c r="P245" i="5"/>
  <c r="P14" i="5"/>
  <c r="P230" i="5"/>
  <c r="P93" i="5"/>
  <c r="P67" i="5"/>
  <c r="P21" i="5"/>
  <c r="P277" i="5"/>
  <c r="P39" i="5"/>
  <c r="P130" i="5"/>
  <c r="P15" i="5"/>
  <c r="P49" i="5"/>
  <c r="P200" i="5"/>
  <c r="P126" i="5"/>
  <c r="P128" i="5"/>
  <c r="P274" i="5"/>
  <c r="P123" i="5"/>
  <c r="P20" i="5"/>
  <c r="P6" i="5"/>
  <c r="P111" i="5"/>
  <c r="P186" i="5"/>
  <c r="P164" i="5"/>
  <c r="P83" i="5"/>
  <c r="P117" i="5"/>
  <c r="P44" i="5"/>
  <c r="P182" i="5"/>
  <c r="P47" i="5"/>
  <c r="P154" i="5"/>
  <c r="P46" i="5"/>
  <c r="P16" i="5"/>
  <c r="P162" i="5"/>
  <c r="P79" i="5"/>
  <c r="P160" i="5"/>
  <c r="P276" i="5"/>
  <c r="P27" i="5"/>
  <c r="P105" i="5"/>
  <c r="P247" i="5"/>
  <c r="P26" i="5"/>
  <c r="P98" i="5"/>
  <c r="P75" i="5"/>
  <c r="P18" i="5"/>
  <c r="P36" i="5"/>
  <c r="P12" i="5"/>
  <c r="P17" i="5"/>
  <c r="P80" i="5"/>
  <c r="P238" i="5"/>
  <c r="P237" i="5"/>
  <c r="P145" i="5"/>
  <c r="P219" i="5"/>
  <c r="P204" i="5"/>
  <c r="P33" i="5"/>
  <c r="P187" i="5"/>
  <c r="P19" i="5"/>
  <c r="P8" i="5"/>
  <c r="P84" i="5"/>
  <c r="P76" i="5"/>
  <c r="P181" i="5"/>
  <c r="P35" i="5"/>
  <c r="P129" i="5"/>
  <c r="P73" i="5"/>
  <c r="P13" i="5"/>
  <c r="P119" i="5"/>
  <c r="P78" i="5"/>
  <c r="P4" i="5"/>
  <c r="P91" i="5"/>
  <c r="P55" i="5"/>
  <c r="P5" i="5"/>
  <c r="P65" i="5"/>
  <c r="P116" i="5"/>
  <c r="P87" i="5"/>
  <c r="P38" i="5"/>
  <c r="P23" i="5"/>
  <c r="P89" i="5"/>
  <c r="P251" i="5"/>
  <c r="P244" i="5"/>
  <c r="P234" i="5"/>
  <c r="P193" i="5"/>
  <c r="P29" i="5"/>
  <c r="P61" i="5"/>
  <c r="P10" i="5"/>
  <c r="P150" i="5"/>
  <c r="P125" i="5"/>
  <c r="P141" i="5"/>
  <c r="P223" i="5"/>
  <c r="P103" i="5"/>
  <c r="P206" i="5"/>
  <c r="P192" i="5"/>
  <c r="P175" i="5"/>
  <c r="P52" i="5"/>
  <c r="P95" i="5"/>
  <c r="P11" i="5"/>
  <c r="P267" i="5"/>
  <c r="P106" i="5"/>
  <c r="P243" i="5"/>
  <c r="P31" i="5"/>
  <c r="P69" i="5"/>
  <c r="P7" i="5"/>
  <c r="P90" i="5"/>
  <c r="P201" i="5"/>
  <c r="P198" i="5"/>
  <c r="P77" i="5"/>
  <c r="P167" i="5"/>
  <c r="P118" i="5"/>
  <c r="P70" i="5"/>
  <c r="P252" i="5"/>
  <c r="P104" i="5"/>
  <c r="P30" i="5"/>
  <c r="P88" i="5"/>
  <c r="P212" i="5"/>
  <c r="P138" i="5"/>
  <c r="P196" i="5"/>
  <c r="P97" i="5"/>
  <c r="P157" i="5"/>
  <c r="P110" i="5"/>
  <c r="P72" i="5"/>
  <c r="P62" i="5"/>
  <c r="P207" i="5"/>
  <c r="P197" i="5"/>
  <c r="P53" i="5"/>
  <c r="P180" i="5"/>
  <c r="P45" i="5"/>
  <c r="P22" i="5"/>
  <c r="P170" i="5"/>
  <c r="P166" i="5"/>
  <c r="P254" i="5"/>
  <c r="P249" i="5"/>
  <c r="P236" i="5"/>
  <c r="P112" i="5"/>
  <c r="P229" i="5"/>
  <c r="P203" i="5"/>
  <c r="P40" i="5"/>
  <c r="P99" i="5"/>
  <c r="P173" i="5"/>
  <c r="P171" i="5"/>
  <c r="P140" i="5"/>
  <c r="P268" i="5"/>
  <c r="P51" i="5"/>
  <c r="P232" i="5"/>
  <c r="P214" i="5"/>
  <c r="P59" i="5"/>
  <c r="P109" i="5"/>
  <c r="P270" i="5"/>
  <c r="P255" i="5"/>
  <c r="P248" i="5"/>
  <c r="P74" i="5"/>
  <c r="P231" i="5"/>
  <c r="P222" i="5"/>
  <c r="P143" i="5"/>
  <c r="P124" i="5"/>
  <c r="P142" i="5"/>
  <c r="P54" i="5"/>
  <c r="P152" i="5"/>
  <c r="P260" i="5"/>
  <c r="P242" i="5"/>
  <c r="P148" i="5"/>
  <c r="P228" i="5"/>
  <c r="P60" i="5"/>
  <c r="P217" i="5"/>
  <c r="P205" i="5"/>
  <c r="P147" i="5"/>
  <c r="P188" i="5"/>
  <c r="P168" i="5"/>
  <c r="P161" i="5"/>
  <c r="O61" i="6"/>
  <c r="H217" i="9"/>
  <c r="G217" i="9"/>
  <c r="F217" i="9"/>
  <c r="H85" i="9"/>
  <c r="G85" i="9"/>
  <c r="F85" i="9"/>
  <c r="H162" i="9"/>
  <c r="G162" i="9"/>
  <c r="F162" i="9"/>
  <c r="H15" i="9"/>
  <c r="G15" i="9"/>
  <c r="F15" i="9"/>
  <c r="H54" i="9"/>
  <c r="G54" i="9"/>
  <c r="F54" i="9"/>
  <c r="A54" i="9"/>
  <c r="B54" i="9"/>
  <c r="C54" i="9"/>
  <c r="D54" i="9"/>
  <c r="A15" i="9"/>
  <c r="B15" i="9"/>
  <c r="C15" i="9"/>
  <c r="D15" i="9"/>
  <c r="A162" i="9"/>
  <c r="B162" i="9"/>
  <c r="C162" i="9"/>
  <c r="D162" i="9"/>
  <c r="A85" i="9"/>
  <c r="B85" i="9"/>
  <c r="C85" i="9"/>
  <c r="D85" i="9"/>
  <c r="A217" i="9"/>
  <c r="C217" i="9"/>
  <c r="D217" i="9"/>
  <c r="I126" i="8"/>
  <c r="H126" i="8"/>
  <c r="G126" i="8"/>
  <c r="I12" i="8"/>
  <c r="H12" i="8"/>
  <c r="G12" i="8"/>
  <c r="I105" i="8"/>
  <c r="H105" i="8"/>
  <c r="G105" i="8"/>
  <c r="I92" i="8"/>
  <c r="H92" i="8"/>
  <c r="G92" i="8"/>
  <c r="I34" i="8"/>
  <c r="H34" i="8"/>
  <c r="G34" i="8"/>
  <c r="I86" i="8"/>
  <c r="H86" i="8"/>
  <c r="G86" i="8"/>
  <c r="I71" i="8"/>
  <c r="H71" i="8"/>
  <c r="G71" i="8"/>
  <c r="A71" i="8"/>
  <c r="C71" i="8"/>
  <c r="D71" i="8"/>
  <c r="E71" i="8"/>
  <c r="A86" i="8"/>
  <c r="B86" i="8"/>
  <c r="C86" i="8"/>
  <c r="D86" i="8"/>
  <c r="E86" i="8"/>
  <c r="A34" i="8"/>
  <c r="B34" i="8"/>
  <c r="C34" i="8"/>
  <c r="D34" i="8"/>
  <c r="E34" i="8"/>
  <c r="A92" i="8"/>
  <c r="B92" i="8"/>
  <c r="C92" i="8"/>
  <c r="D92" i="8"/>
  <c r="E92" i="8"/>
  <c r="A105" i="8"/>
  <c r="B105" i="8"/>
  <c r="C105" i="8"/>
  <c r="D105" i="8"/>
  <c r="E105" i="8"/>
  <c r="A12" i="8"/>
  <c r="C12" i="8"/>
  <c r="D12" i="8"/>
  <c r="E12" i="8"/>
  <c r="A126" i="8"/>
  <c r="B126" i="8"/>
  <c r="C126" i="8"/>
  <c r="D126" i="8"/>
  <c r="E126" i="8"/>
  <c r="H9" i="7"/>
  <c r="G9" i="7"/>
  <c r="F9" i="7"/>
  <c r="A9" i="7"/>
  <c r="B9" i="7"/>
  <c r="C9" i="7"/>
  <c r="D9" i="7"/>
  <c r="Q9" i="6"/>
  <c r="R9" i="6"/>
  <c r="S9" i="6"/>
  <c r="T9" i="6"/>
  <c r="U9" i="6"/>
  <c r="V9" i="6"/>
  <c r="W9" i="6"/>
  <c r="X9" i="6"/>
  <c r="Y9" i="6"/>
  <c r="Z9" i="6"/>
  <c r="N9" i="6"/>
  <c r="I9" i="6"/>
  <c r="J9" i="6"/>
  <c r="K9" i="6"/>
  <c r="L9" i="6"/>
  <c r="A9" i="6"/>
  <c r="B9" i="6"/>
  <c r="C9" i="6"/>
  <c r="D9" i="6"/>
  <c r="K37" i="5"/>
  <c r="L37" i="5"/>
  <c r="M37" i="5"/>
  <c r="N37" i="5"/>
  <c r="K169" i="5"/>
  <c r="L169" i="5"/>
  <c r="M169" i="5"/>
  <c r="N169" i="5"/>
  <c r="K153" i="5"/>
  <c r="L153" i="5"/>
  <c r="M153" i="5"/>
  <c r="N153" i="5"/>
  <c r="K178" i="5"/>
  <c r="L178" i="5"/>
  <c r="M178" i="5"/>
  <c r="N178" i="5"/>
  <c r="K183" i="5"/>
  <c r="L183" i="5"/>
  <c r="M183" i="5"/>
  <c r="N183" i="5"/>
  <c r="K221" i="5"/>
  <c r="L221" i="5"/>
  <c r="M221" i="5"/>
  <c r="N221" i="5"/>
  <c r="K155" i="5"/>
  <c r="L155" i="5"/>
  <c r="M155" i="5"/>
  <c r="N155" i="5"/>
  <c r="K253" i="5"/>
  <c r="L253" i="5"/>
  <c r="M253" i="5"/>
  <c r="N253" i="5"/>
  <c r="K262" i="5"/>
  <c r="L262" i="5"/>
  <c r="M262" i="5"/>
  <c r="N262" i="5"/>
  <c r="H25" i="5"/>
  <c r="G25" i="5"/>
  <c r="F25" i="5"/>
  <c r="H36" i="5"/>
  <c r="G36" i="5"/>
  <c r="F36" i="5"/>
  <c r="H37" i="5"/>
  <c r="G37" i="5"/>
  <c r="F37" i="5"/>
  <c r="H184" i="5"/>
  <c r="G184" i="5"/>
  <c r="F184" i="5"/>
  <c r="H172" i="5"/>
  <c r="G172" i="5"/>
  <c r="F172" i="5"/>
  <c r="H161" i="5"/>
  <c r="G161" i="5"/>
  <c r="F161" i="5"/>
  <c r="H142" i="5"/>
  <c r="G142" i="5"/>
  <c r="F142" i="5"/>
  <c r="H138" i="5"/>
  <c r="G138" i="5"/>
  <c r="F138" i="5"/>
  <c r="H125" i="5"/>
  <c r="G125" i="5"/>
  <c r="F125" i="5"/>
  <c r="A125" i="5"/>
  <c r="B125" i="5"/>
  <c r="C125" i="5"/>
  <c r="D125" i="5"/>
  <c r="A138" i="5"/>
  <c r="B138" i="5"/>
  <c r="C138" i="5"/>
  <c r="D138" i="5"/>
  <c r="A142" i="5"/>
  <c r="B142" i="5"/>
  <c r="C142" i="5"/>
  <c r="D142" i="5"/>
  <c r="A161" i="5"/>
  <c r="B161" i="5"/>
  <c r="C161" i="5"/>
  <c r="D161" i="5"/>
  <c r="A172" i="5"/>
  <c r="B172" i="5"/>
  <c r="C172" i="5"/>
  <c r="D172" i="5"/>
  <c r="A184" i="5"/>
  <c r="B184" i="5"/>
  <c r="C184" i="5"/>
  <c r="D184" i="5"/>
  <c r="A37" i="5"/>
  <c r="B37" i="5"/>
  <c r="C37" i="5"/>
  <c r="D37" i="5"/>
  <c r="A36" i="5"/>
  <c r="B36" i="5"/>
  <c r="C36" i="5"/>
  <c r="D36" i="5"/>
  <c r="A25" i="5"/>
  <c r="B25" i="5"/>
  <c r="C25" i="5"/>
  <c r="D25" i="5"/>
  <c r="Q111" i="3"/>
  <c r="P111" i="3"/>
  <c r="O111" i="3"/>
  <c r="Q48" i="3"/>
  <c r="P48" i="3"/>
  <c r="O48" i="3"/>
  <c r="Q66" i="3"/>
  <c r="P66" i="3"/>
  <c r="O66" i="3"/>
  <c r="Q313" i="3"/>
  <c r="P313" i="3"/>
  <c r="O313" i="3"/>
  <c r="Q109" i="3"/>
  <c r="P109" i="3"/>
  <c r="O109" i="3"/>
  <c r="Q302" i="3"/>
  <c r="P302" i="3"/>
  <c r="O302" i="3"/>
  <c r="Q289" i="3"/>
  <c r="P289" i="3"/>
  <c r="O289" i="3"/>
  <c r="Q158" i="3"/>
  <c r="P158" i="3"/>
  <c r="O158" i="3"/>
  <c r="Q179" i="3"/>
  <c r="P179" i="3"/>
  <c r="O179" i="3"/>
  <c r="Q116" i="3"/>
  <c r="P116" i="3"/>
  <c r="O116" i="3"/>
  <c r="Q22" i="3"/>
  <c r="P22" i="3"/>
  <c r="O22" i="3"/>
  <c r="Q260" i="3"/>
  <c r="P260" i="3"/>
  <c r="O260" i="3"/>
  <c r="J260" i="3"/>
  <c r="L260" i="3"/>
  <c r="M260" i="3"/>
  <c r="J22" i="3"/>
  <c r="K22" i="3"/>
  <c r="L22" i="3"/>
  <c r="M22" i="3"/>
  <c r="J116" i="3"/>
  <c r="K116" i="3"/>
  <c r="L116" i="3"/>
  <c r="M116" i="3"/>
  <c r="J179" i="3"/>
  <c r="K179" i="3"/>
  <c r="L179" i="3"/>
  <c r="M179" i="3"/>
  <c r="J158" i="3"/>
  <c r="K158" i="3"/>
  <c r="L158" i="3"/>
  <c r="M158" i="3"/>
  <c r="J289" i="3"/>
  <c r="K289" i="3"/>
  <c r="L289" i="3"/>
  <c r="M289" i="3"/>
  <c r="J302" i="3"/>
  <c r="L302" i="3"/>
  <c r="M302" i="3"/>
  <c r="J109" i="3"/>
  <c r="K109" i="3"/>
  <c r="L109" i="3"/>
  <c r="M109" i="3"/>
  <c r="J313" i="3"/>
  <c r="K313" i="3"/>
  <c r="L313" i="3"/>
  <c r="M313" i="3"/>
  <c r="J66" i="3"/>
  <c r="K66" i="3"/>
  <c r="L66" i="3"/>
  <c r="M66" i="3"/>
  <c r="J48" i="3"/>
  <c r="K48" i="3"/>
  <c r="L48" i="3"/>
  <c r="M48" i="3"/>
  <c r="J111" i="3"/>
  <c r="K111" i="3"/>
  <c r="L111" i="3"/>
  <c r="M111" i="3"/>
  <c r="H23" i="3"/>
  <c r="G23" i="3"/>
  <c r="F23" i="3"/>
  <c r="H164" i="3"/>
  <c r="G164" i="3"/>
  <c r="F164" i="3"/>
  <c r="H35" i="3"/>
  <c r="G35" i="3"/>
  <c r="F35" i="3"/>
  <c r="H280" i="3"/>
  <c r="G280" i="3"/>
  <c r="F280" i="3"/>
  <c r="H273" i="3"/>
  <c r="G273" i="3"/>
  <c r="F273" i="3"/>
  <c r="H262" i="3"/>
  <c r="G262" i="3"/>
  <c r="F262" i="3"/>
  <c r="H154" i="3"/>
  <c r="G154" i="3"/>
  <c r="F154" i="3"/>
  <c r="H135" i="3"/>
  <c r="G135" i="3"/>
  <c r="F135" i="3"/>
  <c r="H254" i="3"/>
  <c r="G254" i="3"/>
  <c r="F254" i="3"/>
  <c r="A254" i="3"/>
  <c r="B254" i="3"/>
  <c r="C254" i="3"/>
  <c r="D254" i="3"/>
  <c r="A135" i="3"/>
  <c r="B135" i="3"/>
  <c r="C135" i="3"/>
  <c r="D135" i="3"/>
  <c r="A154" i="3"/>
  <c r="B154" i="3"/>
  <c r="C154" i="3"/>
  <c r="D154" i="3"/>
  <c r="A262" i="3"/>
  <c r="B262" i="3"/>
  <c r="C262" i="3"/>
  <c r="D262" i="3"/>
  <c r="A273" i="3"/>
  <c r="B273" i="3"/>
  <c r="C273" i="3"/>
  <c r="D273" i="3"/>
  <c r="A280" i="3"/>
  <c r="B280" i="3"/>
  <c r="C280" i="3"/>
  <c r="D280" i="3"/>
  <c r="A35" i="3"/>
  <c r="B35" i="3"/>
  <c r="C35" i="3"/>
  <c r="D35" i="3"/>
  <c r="A164" i="3"/>
  <c r="B164" i="3"/>
  <c r="C164" i="3"/>
  <c r="D164" i="3"/>
  <c r="A23" i="3"/>
  <c r="B23" i="3"/>
  <c r="C23" i="3"/>
  <c r="D23" i="3"/>
  <c r="N60" i="4"/>
  <c r="O60" i="4"/>
  <c r="P60" i="4"/>
  <c r="N81" i="4"/>
  <c r="O81" i="4"/>
  <c r="P81" i="4"/>
  <c r="N27" i="4"/>
  <c r="O27" i="4"/>
  <c r="P27" i="4"/>
  <c r="A60" i="4"/>
  <c r="B60" i="4"/>
  <c r="C60" i="4"/>
  <c r="D60" i="4"/>
  <c r="E60" i="4"/>
  <c r="F60" i="4"/>
  <c r="G60" i="4"/>
  <c r="H60" i="4"/>
  <c r="I60" i="4"/>
  <c r="J60" i="4"/>
  <c r="K60" i="4"/>
  <c r="L60" i="4"/>
  <c r="A81" i="4"/>
  <c r="B81" i="4"/>
  <c r="C81" i="4"/>
  <c r="D81" i="4"/>
  <c r="E81" i="4"/>
  <c r="F81" i="4"/>
  <c r="G81" i="4"/>
  <c r="H81" i="4"/>
  <c r="I81" i="4"/>
  <c r="J81" i="4"/>
  <c r="K81" i="4"/>
  <c r="L81" i="4"/>
  <c r="A27" i="4"/>
  <c r="B27" i="4"/>
  <c r="C27" i="4"/>
  <c r="D27" i="4"/>
  <c r="E27" i="4"/>
  <c r="F27" i="4"/>
  <c r="G27" i="4"/>
  <c r="H27" i="4"/>
  <c r="I27" i="4"/>
  <c r="J27" i="4"/>
  <c r="K27" i="4"/>
  <c r="L27" i="4"/>
  <c r="H83" i="9"/>
  <c r="G83" i="9"/>
  <c r="F83" i="9"/>
  <c r="H31" i="9"/>
  <c r="G31" i="9"/>
  <c r="F31" i="9"/>
  <c r="H198" i="9"/>
  <c r="G198" i="9"/>
  <c r="F198" i="9"/>
  <c r="H119" i="9"/>
  <c r="G119" i="9"/>
  <c r="F119" i="9"/>
  <c r="H81" i="9"/>
  <c r="G81" i="9"/>
  <c r="F81" i="9"/>
  <c r="H157" i="9"/>
  <c r="G157" i="9"/>
  <c r="F157" i="9"/>
  <c r="H138" i="9"/>
  <c r="G138" i="9"/>
  <c r="F138" i="9"/>
  <c r="A138" i="9"/>
  <c r="B138" i="9"/>
  <c r="C138" i="9"/>
  <c r="D138" i="9"/>
  <c r="A157" i="9"/>
  <c r="B157" i="9"/>
  <c r="C157" i="9"/>
  <c r="D157" i="9"/>
  <c r="A81" i="9"/>
  <c r="B81" i="9"/>
  <c r="C81" i="9"/>
  <c r="D81" i="9"/>
  <c r="A119" i="9"/>
  <c r="B119" i="9"/>
  <c r="C119" i="9"/>
  <c r="D119" i="9"/>
  <c r="A198" i="9"/>
  <c r="B198" i="9"/>
  <c r="C198" i="9"/>
  <c r="D198" i="9"/>
  <c r="A31" i="9"/>
  <c r="B31" i="9"/>
  <c r="C31" i="9"/>
  <c r="D31" i="9"/>
  <c r="A83" i="9"/>
  <c r="B83" i="9"/>
  <c r="C83" i="9"/>
  <c r="D83" i="9"/>
  <c r="I16" i="8"/>
  <c r="H16" i="8"/>
  <c r="G16" i="8"/>
  <c r="I47" i="8"/>
  <c r="H47" i="8"/>
  <c r="G47" i="8"/>
  <c r="I6" i="8"/>
  <c r="H6" i="8"/>
  <c r="G6" i="8"/>
  <c r="I83" i="8"/>
  <c r="H83" i="8"/>
  <c r="G83" i="8"/>
  <c r="I78" i="8"/>
  <c r="H78" i="8"/>
  <c r="G78" i="8"/>
  <c r="A78" i="8"/>
  <c r="B78" i="8"/>
  <c r="C78" i="8"/>
  <c r="D78" i="8"/>
  <c r="E78" i="8"/>
  <c r="A83" i="8"/>
  <c r="B83" i="8"/>
  <c r="C83" i="8"/>
  <c r="D83" i="8"/>
  <c r="E83" i="8"/>
  <c r="A6" i="8"/>
  <c r="B6" i="8"/>
  <c r="C6" i="8"/>
  <c r="D6" i="8"/>
  <c r="E6" i="8"/>
  <c r="A47" i="8"/>
  <c r="B47" i="8"/>
  <c r="C47" i="8"/>
  <c r="D47" i="8"/>
  <c r="E47" i="8"/>
  <c r="A16" i="8"/>
  <c r="B16" i="8"/>
  <c r="C16" i="8"/>
  <c r="D16" i="8"/>
  <c r="E16" i="8"/>
  <c r="H11" i="7"/>
  <c r="G11" i="7"/>
  <c r="F11" i="7"/>
  <c r="A11" i="7"/>
  <c r="B11" i="7"/>
  <c r="C11" i="7"/>
  <c r="D11" i="7"/>
  <c r="Q49" i="6"/>
  <c r="R49" i="6"/>
  <c r="S49" i="6"/>
  <c r="T49" i="6"/>
  <c r="U49" i="6"/>
  <c r="V49" i="6"/>
  <c r="W49" i="6"/>
  <c r="X49" i="6"/>
  <c r="Y49" i="6"/>
  <c r="Z49" i="6"/>
  <c r="Q18" i="6"/>
  <c r="R18" i="6"/>
  <c r="S18" i="6"/>
  <c r="T18" i="6"/>
  <c r="U18" i="6"/>
  <c r="V18" i="6"/>
  <c r="W18" i="6"/>
  <c r="X18" i="6"/>
  <c r="Y18" i="6"/>
  <c r="Z18" i="6"/>
  <c r="N18" i="6"/>
  <c r="N49" i="6"/>
  <c r="I49" i="6"/>
  <c r="J49" i="6"/>
  <c r="K49" i="6"/>
  <c r="L49" i="6"/>
  <c r="I18" i="6"/>
  <c r="J18" i="6"/>
  <c r="K18" i="6"/>
  <c r="L18" i="6"/>
  <c r="A49" i="6"/>
  <c r="B49" i="6"/>
  <c r="C49" i="6"/>
  <c r="D49" i="6"/>
  <c r="A18" i="6"/>
  <c r="B18" i="6"/>
  <c r="C18" i="6"/>
  <c r="D18" i="6"/>
  <c r="K165" i="5"/>
  <c r="L165" i="5"/>
  <c r="M165" i="5"/>
  <c r="N165" i="5"/>
  <c r="K137" i="5"/>
  <c r="L137" i="5"/>
  <c r="M137" i="5"/>
  <c r="N137" i="5"/>
  <c r="K85" i="5"/>
  <c r="L85" i="5"/>
  <c r="M85" i="5"/>
  <c r="N85" i="5"/>
  <c r="K199" i="5"/>
  <c r="M199" i="5"/>
  <c r="N199" i="5"/>
  <c r="K210" i="5"/>
  <c r="L210" i="5"/>
  <c r="M210" i="5"/>
  <c r="N210" i="5"/>
  <c r="K82" i="5"/>
  <c r="L82" i="5"/>
  <c r="M82" i="5"/>
  <c r="N82" i="5"/>
  <c r="K120" i="5"/>
  <c r="L120" i="5"/>
  <c r="M120" i="5"/>
  <c r="N120" i="5"/>
  <c r="K57" i="5"/>
  <c r="L57" i="5"/>
  <c r="M57" i="5"/>
  <c r="N57" i="5"/>
  <c r="K2" i="5"/>
  <c r="L2" i="5"/>
  <c r="M2" i="5"/>
  <c r="N2" i="5"/>
  <c r="K273" i="5"/>
  <c r="L273" i="5"/>
  <c r="M273" i="5"/>
  <c r="N273" i="5"/>
  <c r="H57" i="5"/>
  <c r="G57" i="5"/>
  <c r="F57" i="5"/>
  <c r="H232" i="5"/>
  <c r="G232" i="5"/>
  <c r="F232" i="5"/>
  <c r="H209" i="5"/>
  <c r="G209" i="5"/>
  <c r="F209" i="5"/>
  <c r="H200" i="5"/>
  <c r="G200" i="5"/>
  <c r="F200" i="5"/>
  <c r="H176" i="5"/>
  <c r="G176" i="5"/>
  <c r="F176" i="5"/>
  <c r="H55" i="5"/>
  <c r="G55" i="5"/>
  <c r="F55" i="5"/>
  <c r="H167" i="5"/>
  <c r="G167" i="5"/>
  <c r="F167" i="5"/>
  <c r="H134" i="5"/>
  <c r="G134" i="5"/>
  <c r="F134" i="5"/>
  <c r="H24" i="5"/>
  <c r="G24" i="5"/>
  <c r="F24" i="5"/>
  <c r="H65" i="5"/>
  <c r="G65" i="5"/>
  <c r="F65" i="5"/>
  <c r="A65" i="5"/>
  <c r="B65" i="5"/>
  <c r="C65" i="5"/>
  <c r="D65" i="5"/>
  <c r="A24" i="5"/>
  <c r="B24" i="5"/>
  <c r="C24" i="5"/>
  <c r="D24" i="5"/>
  <c r="A134" i="5"/>
  <c r="B134" i="5"/>
  <c r="C134" i="5"/>
  <c r="D134" i="5"/>
  <c r="A167" i="5"/>
  <c r="B167" i="5"/>
  <c r="C167" i="5"/>
  <c r="D167" i="5"/>
  <c r="A55" i="5"/>
  <c r="B55" i="5"/>
  <c r="C55" i="5"/>
  <c r="D55" i="5"/>
  <c r="A176" i="5"/>
  <c r="B176" i="5"/>
  <c r="C176" i="5"/>
  <c r="D176" i="5"/>
  <c r="A200" i="5"/>
  <c r="B200" i="5"/>
  <c r="C200" i="5"/>
  <c r="D200" i="5"/>
  <c r="A209" i="5"/>
  <c r="B209" i="5"/>
  <c r="C209" i="5"/>
  <c r="D209" i="5"/>
  <c r="A232" i="5"/>
  <c r="B232" i="5"/>
  <c r="C232" i="5"/>
  <c r="D232" i="5"/>
  <c r="A57" i="5"/>
  <c r="B57" i="5"/>
  <c r="C57" i="5"/>
  <c r="D57" i="5"/>
  <c r="Q334" i="3"/>
  <c r="P334" i="3"/>
  <c r="O334" i="3"/>
  <c r="Q218" i="3"/>
  <c r="P218" i="3"/>
  <c r="O218" i="3"/>
  <c r="Q319" i="3"/>
  <c r="P319" i="3"/>
  <c r="O319" i="3"/>
  <c r="Q84" i="3"/>
  <c r="P84" i="3"/>
  <c r="O84" i="3"/>
  <c r="Q184" i="3"/>
  <c r="P184" i="3"/>
  <c r="O184" i="3"/>
  <c r="Q138" i="3"/>
  <c r="P138" i="3"/>
  <c r="O138" i="3"/>
  <c r="Q245" i="3"/>
  <c r="P245" i="3"/>
  <c r="O245" i="3"/>
  <c r="Q114" i="3"/>
  <c r="P114" i="3"/>
  <c r="O114" i="3"/>
  <c r="Q248" i="3"/>
  <c r="P248" i="3"/>
  <c r="O248" i="3"/>
  <c r="Q275" i="3"/>
  <c r="P275" i="3"/>
  <c r="O275" i="3"/>
  <c r="Q256" i="3"/>
  <c r="P256" i="3"/>
  <c r="O256" i="3"/>
  <c r="Q167" i="3"/>
  <c r="P167" i="3"/>
  <c r="O167" i="3"/>
  <c r="Q98" i="3"/>
  <c r="P98" i="3"/>
  <c r="O98" i="3"/>
  <c r="J98" i="3"/>
  <c r="K98" i="3"/>
  <c r="L98" i="3"/>
  <c r="M98" i="3"/>
  <c r="J167" i="3"/>
  <c r="K167" i="3"/>
  <c r="L167" i="3"/>
  <c r="M167" i="3"/>
  <c r="J256" i="3"/>
  <c r="K256" i="3"/>
  <c r="L256" i="3"/>
  <c r="M256" i="3"/>
  <c r="J275" i="3"/>
  <c r="K275" i="3"/>
  <c r="L275" i="3"/>
  <c r="M275" i="3"/>
  <c r="J248" i="3"/>
  <c r="K248" i="3"/>
  <c r="L248" i="3"/>
  <c r="M248" i="3"/>
  <c r="J114" i="3"/>
  <c r="K114" i="3"/>
  <c r="L114" i="3"/>
  <c r="M114" i="3"/>
  <c r="J245" i="3"/>
  <c r="K245" i="3"/>
  <c r="L245" i="3"/>
  <c r="M245" i="3"/>
  <c r="J138" i="3"/>
  <c r="K138" i="3"/>
  <c r="L138" i="3"/>
  <c r="M138" i="3"/>
  <c r="J184" i="3"/>
  <c r="K184" i="3"/>
  <c r="L184" i="3"/>
  <c r="M184" i="3"/>
  <c r="J84" i="3"/>
  <c r="K84" i="3"/>
  <c r="L84" i="3"/>
  <c r="M84" i="3"/>
  <c r="J319" i="3"/>
  <c r="K319" i="3"/>
  <c r="L319" i="3"/>
  <c r="M319" i="3"/>
  <c r="J218" i="3"/>
  <c r="K218" i="3"/>
  <c r="L218" i="3"/>
  <c r="M218" i="3"/>
  <c r="J334" i="3"/>
  <c r="K334" i="3"/>
  <c r="L334" i="3"/>
  <c r="M334" i="3"/>
  <c r="H199" i="3"/>
  <c r="G199" i="3"/>
  <c r="F199" i="3"/>
  <c r="H314" i="3"/>
  <c r="G314" i="3"/>
  <c r="F314" i="3"/>
  <c r="H141" i="3"/>
  <c r="G141" i="3"/>
  <c r="F141" i="3"/>
  <c r="H296" i="3"/>
  <c r="G296" i="3"/>
  <c r="F296" i="3"/>
  <c r="H106" i="3"/>
  <c r="G106" i="3"/>
  <c r="F106" i="3"/>
  <c r="H166" i="3"/>
  <c r="G166" i="3"/>
  <c r="F166" i="3"/>
  <c r="H259" i="3"/>
  <c r="G259" i="3"/>
  <c r="F259" i="3"/>
  <c r="H207" i="3"/>
  <c r="G207" i="3"/>
  <c r="F207" i="3"/>
  <c r="H58" i="3"/>
  <c r="G58" i="3"/>
  <c r="F58" i="3"/>
  <c r="H99" i="3"/>
  <c r="G99" i="3"/>
  <c r="F99" i="3"/>
  <c r="H88" i="3"/>
  <c r="G88" i="3"/>
  <c r="F88" i="3"/>
  <c r="H47" i="3"/>
  <c r="G47" i="3"/>
  <c r="F47" i="3"/>
  <c r="A47" i="3"/>
  <c r="B47" i="3"/>
  <c r="C47" i="3"/>
  <c r="D47" i="3"/>
  <c r="A88" i="3"/>
  <c r="B88" i="3"/>
  <c r="C88" i="3"/>
  <c r="D88" i="3"/>
  <c r="A99" i="3"/>
  <c r="B99" i="3"/>
  <c r="C99" i="3"/>
  <c r="D99" i="3"/>
  <c r="A58" i="3"/>
  <c r="B58" i="3"/>
  <c r="C58" i="3"/>
  <c r="D58" i="3"/>
  <c r="A207" i="3"/>
  <c r="B207" i="3"/>
  <c r="C207" i="3"/>
  <c r="D207" i="3"/>
  <c r="A259" i="3"/>
  <c r="B259" i="3"/>
  <c r="C259" i="3"/>
  <c r="D259" i="3"/>
  <c r="A166" i="3"/>
  <c r="B166" i="3"/>
  <c r="C166" i="3"/>
  <c r="D166" i="3"/>
  <c r="A106" i="3"/>
  <c r="B106" i="3"/>
  <c r="C106" i="3"/>
  <c r="D106" i="3"/>
  <c r="A296" i="3"/>
  <c r="B296" i="3"/>
  <c r="C296" i="3"/>
  <c r="D296" i="3"/>
  <c r="A141" i="3"/>
  <c r="B141" i="3"/>
  <c r="C141" i="3"/>
  <c r="D141" i="3"/>
  <c r="A314" i="3"/>
  <c r="B314" i="3"/>
  <c r="C314" i="3"/>
  <c r="D314" i="3"/>
  <c r="A199" i="3"/>
  <c r="B199" i="3"/>
  <c r="C199" i="3"/>
  <c r="D199" i="3"/>
  <c r="I330" i="3"/>
  <c r="E330" i="3"/>
  <c r="I329" i="3"/>
  <c r="E329" i="3"/>
  <c r="I328" i="3"/>
  <c r="E328" i="3"/>
  <c r="I327" i="3"/>
  <c r="E327" i="3"/>
  <c r="I326" i="3"/>
  <c r="E326" i="3"/>
  <c r="I325" i="3"/>
  <c r="E325" i="3"/>
  <c r="I324" i="3"/>
  <c r="E324" i="3"/>
  <c r="I323" i="3"/>
  <c r="E323" i="3"/>
  <c r="C86" i="3"/>
  <c r="I86" i="3"/>
  <c r="E23" i="3"/>
  <c r="C83" i="3"/>
  <c r="I83" i="3"/>
  <c r="E164" i="3"/>
  <c r="C319" i="3"/>
  <c r="I319" i="3"/>
  <c r="E35" i="3"/>
  <c r="C92" i="3"/>
  <c r="I92" i="3"/>
  <c r="E280" i="3"/>
  <c r="C318" i="3"/>
  <c r="I318" i="3"/>
  <c r="C72" i="3"/>
  <c r="I72" i="3"/>
  <c r="E273" i="3"/>
  <c r="C317" i="3"/>
  <c r="I317" i="3"/>
  <c r="E262" i="3"/>
  <c r="C316" i="3"/>
  <c r="I316" i="3"/>
  <c r="E154" i="3"/>
  <c r="I199" i="3"/>
  <c r="E135" i="3"/>
  <c r="N39" i="4"/>
  <c r="O39" i="4"/>
  <c r="P39" i="4"/>
  <c r="N57" i="4"/>
  <c r="O57" i="4"/>
  <c r="P57" i="4"/>
  <c r="N47" i="4"/>
  <c r="O47" i="4"/>
  <c r="P47" i="4"/>
  <c r="N45" i="4"/>
  <c r="O45" i="4"/>
  <c r="P45" i="4"/>
  <c r="N98" i="4"/>
  <c r="O98" i="4"/>
  <c r="P98" i="4"/>
  <c r="N35" i="4"/>
  <c r="O35" i="4"/>
  <c r="P35" i="4"/>
  <c r="A39" i="4"/>
  <c r="B39" i="4"/>
  <c r="C39" i="4"/>
  <c r="D39" i="4"/>
  <c r="E39" i="4"/>
  <c r="F39" i="4"/>
  <c r="G39" i="4"/>
  <c r="H39" i="4"/>
  <c r="I39" i="4"/>
  <c r="J39" i="4"/>
  <c r="K39" i="4"/>
  <c r="L39" i="4"/>
  <c r="A57" i="4"/>
  <c r="B57" i="4"/>
  <c r="C57" i="4"/>
  <c r="D57" i="4"/>
  <c r="E57" i="4"/>
  <c r="F57" i="4"/>
  <c r="G57" i="4"/>
  <c r="H57" i="4"/>
  <c r="I57" i="4"/>
  <c r="J57" i="4"/>
  <c r="K57" i="4"/>
  <c r="L57" i="4"/>
  <c r="A47" i="4"/>
  <c r="B47" i="4"/>
  <c r="D47" i="4"/>
  <c r="E47" i="4"/>
  <c r="F47" i="4"/>
  <c r="G47" i="4"/>
  <c r="H47" i="4"/>
  <c r="I47" i="4"/>
  <c r="J47" i="4"/>
  <c r="K47" i="4"/>
  <c r="L47" i="4"/>
  <c r="A45" i="4"/>
  <c r="B45" i="4"/>
  <c r="C45" i="4"/>
  <c r="D45" i="4"/>
  <c r="E45" i="4"/>
  <c r="F45" i="4"/>
  <c r="G45" i="4"/>
  <c r="H45" i="4"/>
  <c r="I45" i="4"/>
  <c r="J45" i="4"/>
  <c r="K45" i="4"/>
  <c r="L45" i="4"/>
  <c r="A98" i="4"/>
  <c r="B98" i="4"/>
  <c r="C98" i="4"/>
  <c r="D98" i="4"/>
  <c r="E98" i="4"/>
  <c r="F98" i="4"/>
  <c r="G98" i="4"/>
  <c r="H98" i="4"/>
  <c r="I98" i="4"/>
  <c r="J98" i="4"/>
  <c r="K98" i="4"/>
  <c r="L98" i="4"/>
  <c r="A35" i="4"/>
  <c r="B35" i="4"/>
  <c r="C35" i="4"/>
  <c r="D35" i="4"/>
  <c r="E35" i="4"/>
  <c r="F35" i="4"/>
  <c r="G35" i="4"/>
  <c r="H35" i="4"/>
  <c r="I35" i="4"/>
  <c r="J35" i="4"/>
  <c r="K35" i="4"/>
  <c r="L35" i="4"/>
  <c r="H244" i="9"/>
  <c r="G244" i="9"/>
  <c r="F244" i="9"/>
  <c r="H237" i="9"/>
  <c r="G237" i="9"/>
  <c r="F237" i="9"/>
  <c r="H228" i="9"/>
  <c r="G228" i="9"/>
  <c r="F228" i="9"/>
  <c r="H123" i="9"/>
  <c r="G123" i="9"/>
  <c r="F123" i="9"/>
  <c r="H69" i="9"/>
  <c r="G69" i="9"/>
  <c r="F69" i="9"/>
  <c r="H18" i="9"/>
  <c r="G18" i="9"/>
  <c r="F18" i="9"/>
  <c r="H196" i="9"/>
  <c r="G196" i="9"/>
  <c r="F196" i="9"/>
  <c r="H192" i="9"/>
  <c r="G192" i="9"/>
  <c r="F192" i="9"/>
  <c r="H66" i="9"/>
  <c r="G66" i="9"/>
  <c r="F66" i="9"/>
  <c r="H163" i="9"/>
  <c r="G163" i="9"/>
  <c r="F163" i="9"/>
  <c r="H57" i="9"/>
  <c r="G57" i="9"/>
  <c r="F57" i="9"/>
  <c r="H129" i="9"/>
  <c r="G129" i="9"/>
  <c r="F129" i="9"/>
  <c r="A129" i="9"/>
  <c r="B129" i="9"/>
  <c r="C129" i="9"/>
  <c r="D129" i="9"/>
  <c r="A57" i="9"/>
  <c r="B57" i="9"/>
  <c r="C57" i="9"/>
  <c r="D57" i="9"/>
  <c r="A163" i="9"/>
  <c r="B163" i="9"/>
  <c r="C163" i="9"/>
  <c r="D163" i="9"/>
  <c r="A66" i="9"/>
  <c r="B66" i="9"/>
  <c r="C66" i="9"/>
  <c r="D66" i="9"/>
  <c r="A192" i="9"/>
  <c r="B192" i="9"/>
  <c r="C192" i="9"/>
  <c r="D192" i="9"/>
  <c r="A196" i="9"/>
  <c r="B196" i="9"/>
  <c r="C196" i="9"/>
  <c r="D196" i="9"/>
  <c r="A18" i="9"/>
  <c r="B18" i="9"/>
  <c r="C18" i="9"/>
  <c r="D18" i="9"/>
  <c r="A69" i="9"/>
  <c r="B69" i="9"/>
  <c r="C69" i="9"/>
  <c r="D69" i="9"/>
  <c r="A123" i="9"/>
  <c r="B123" i="9"/>
  <c r="C123" i="9"/>
  <c r="D123" i="9"/>
  <c r="A228" i="9"/>
  <c r="B228" i="9"/>
  <c r="C228" i="9"/>
  <c r="D228" i="9"/>
  <c r="A237" i="9"/>
  <c r="C237" i="9"/>
  <c r="D237" i="9"/>
  <c r="A244" i="9"/>
  <c r="B244" i="9"/>
  <c r="C244" i="9"/>
  <c r="D244" i="9"/>
  <c r="I260" i="9"/>
  <c r="E260" i="9"/>
  <c r="I259" i="9"/>
  <c r="E259" i="9"/>
  <c r="I258" i="9"/>
  <c r="E258" i="9"/>
  <c r="I257" i="9"/>
  <c r="E257" i="9"/>
  <c r="I256" i="9"/>
  <c r="E256" i="9"/>
  <c r="I255" i="9"/>
  <c r="E255" i="9"/>
  <c r="I254" i="9"/>
  <c r="E254" i="9"/>
  <c r="I253" i="9"/>
  <c r="E253" i="9"/>
  <c r="I252" i="9"/>
  <c r="E252" i="9"/>
  <c r="I251" i="9"/>
  <c r="E251" i="9"/>
  <c r="I250" i="9"/>
  <c r="E250" i="9"/>
  <c r="C245" i="9"/>
  <c r="I245" i="9"/>
  <c r="E217" i="9"/>
  <c r="C64" i="9"/>
  <c r="I64" i="9"/>
  <c r="E85" i="9"/>
  <c r="C51" i="9"/>
  <c r="I51" i="9"/>
  <c r="E162" i="9"/>
  <c r="I244" i="9"/>
  <c r="E15" i="9"/>
  <c r="C73" i="9"/>
  <c r="I73" i="9"/>
  <c r="E54" i="9"/>
  <c r="C243" i="9"/>
  <c r="I243" i="9"/>
  <c r="C242" i="9"/>
  <c r="I242" i="9"/>
  <c r="E83" i="9"/>
  <c r="C118" i="9"/>
  <c r="I118" i="9"/>
  <c r="E31" i="9"/>
  <c r="C241" i="9"/>
  <c r="I241" i="9"/>
  <c r="E198" i="9"/>
  <c r="C43" i="9"/>
  <c r="I43" i="9"/>
  <c r="E119" i="9"/>
  <c r="C17" i="9"/>
  <c r="I17" i="9"/>
  <c r="C240" i="9"/>
  <c r="I240" i="9"/>
  <c r="E81" i="9"/>
  <c r="C239" i="9"/>
  <c r="I239" i="9"/>
  <c r="E157" i="9"/>
  <c r="C238" i="9"/>
  <c r="I238" i="9"/>
  <c r="E138" i="9"/>
  <c r="I237" i="9"/>
  <c r="E244" i="9"/>
  <c r="C106" i="9"/>
  <c r="I106" i="9"/>
  <c r="E237" i="9"/>
  <c r="I125" i="8"/>
  <c r="H125" i="8"/>
  <c r="G125" i="8"/>
  <c r="I62" i="8"/>
  <c r="H62" i="8"/>
  <c r="G62" i="8"/>
  <c r="I129" i="8"/>
  <c r="H129" i="8"/>
  <c r="G129" i="8"/>
  <c r="I114" i="8"/>
  <c r="H114" i="8"/>
  <c r="G114" i="8"/>
  <c r="I43" i="8"/>
  <c r="H43" i="8"/>
  <c r="G43" i="8"/>
  <c r="I50" i="8"/>
  <c r="H50" i="8"/>
  <c r="G50" i="8"/>
  <c r="I74" i="8"/>
  <c r="H74" i="8"/>
  <c r="G74" i="8"/>
  <c r="A74" i="8"/>
  <c r="B74" i="8"/>
  <c r="C74" i="8"/>
  <c r="D74" i="8"/>
  <c r="E74" i="8"/>
  <c r="A50" i="8"/>
  <c r="B50" i="8"/>
  <c r="C50" i="8"/>
  <c r="D50" i="8"/>
  <c r="E50" i="8"/>
  <c r="A43" i="8"/>
  <c r="B43" i="8"/>
  <c r="C43" i="8"/>
  <c r="D43" i="8"/>
  <c r="E43" i="8"/>
  <c r="A114" i="8"/>
  <c r="B114" i="8"/>
  <c r="C114" i="8"/>
  <c r="D114" i="8"/>
  <c r="E114" i="8"/>
  <c r="A129" i="8"/>
  <c r="B129" i="8"/>
  <c r="C129" i="8"/>
  <c r="D129" i="8"/>
  <c r="E129" i="8"/>
  <c r="A62" i="8"/>
  <c r="B62" i="8"/>
  <c r="C62" i="8"/>
  <c r="D62" i="8"/>
  <c r="E62" i="8"/>
  <c r="A125" i="8"/>
  <c r="B125" i="8"/>
  <c r="C125" i="8"/>
  <c r="D125" i="8"/>
  <c r="E125" i="8"/>
  <c r="K131" i="8"/>
  <c r="J131" i="8"/>
  <c r="F131" i="8"/>
  <c r="K126" i="8"/>
  <c r="J126" i="8"/>
  <c r="F126" i="8"/>
  <c r="C8" i="8"/>
  <c r="K8" i="8"/>
  <c r="J8" i="8"/>
  <c r="F12" i="8"/>
  <c r="K125" i="8"/>
  <c r="J125" i="8"/>
  <c r="F105" i="8"/>
  <c r="C124" i="8"/>
  <c r="K124" i="8"/>
  <c r="J124" i="8"/>
  <c r="F92" i="8"/>
  <c r="C123" i="8"/>
  <c r="K123" i="8"/>
  <c r="J123" i="8"/>
  <c r="F34" i="8"/>
  <c r="C122" i="8"/>
  <c r="K122" i="8"/>
  <c r="J122" i="8"/>
  <c r="F86" i="8"/>
  <c r="C121" i="8"/>
  <c r="K121" i="8"/>
  <c r="J121" i="8"/>
  <c r="F71" i="8"/>
  <c r="C42" i="8"/>
  <c r="K42" i="8"/>
  <c r="J42" i="8"/>
  <c r="F16" i="8"/>
  <c r="C127" i="8"/>
  <c r="K127" i="8"/>
  <c r="J127" i="8"/>
  <c r="F47" i="8"/>
  <c r="C120" i="8"/>
  <c r="K120" i="8"/>
  <c r="J120" i="8"/>
  <c r="F6" i="8"/>
  <c r="C10" i="8"/>
  <c r="K10" i="8"/>
  <c r="J10" i="8"/>
  <c r="F83" i="8"/>
  <c r="C33" i="8"/>
  <c r="K33" i="8"/>
  <c r="J33" i="8"/>
  <c r="F78" i="8"/>
  <c r="C9" i="8"/>
  <c r="K9" i="8"/>
  <c r="J9" i="8"/>
  <c r="F125" i="8"/>
  <c r="I42" i="7"/>
  <c r="E42" i="7"/>
  <c r="I41" i="7"/>
  <c r="E41" i="7"/>
  <c r="I40" i="7"/>
  <c r="E40" i="7"/>
  <c r="I39" i="7"/>
  <c r="E39" i="7"/>
  <c r="I38" i="7"/>
  <c r="E38" i="7"/>
  <c r="H25" i="7"/>
  <c r="G25" i="7"/>
  <c r="F25" i="7"/>
  <c r="H32" i="7"/>
  <c r="G32" i="7"/>
  <c r="F32" i="7"/>
  <c r="A32" i="7"/>
  <c r="B32" i="7"/>
  <c r="C32" i="7"/>
  <c r="D32" i="7"/>
  <c r="A25" i="7"/>
  <c r="B25" i="7"/>
  <c r="C25" i="7"/>
  <c r="D25" i="7"/>
  <c r="Q30" i="6"/>
  <c r="R30" i="6"/>
  <c r="S30" i="6"/>
  <c r="T30" i="6"/>
  <c r="U30" i="6"/>
  <c r="V30" i="6"/>
  <c r="W30" i="6"/>
  <c r="X30" i="6"/>
  <c r="Y30" i="6"/>
  <c r="Z30" i="6"/>
  <c r="Q41" i="6"/>
  <c r="R41" i="6"/>
  <c r="S41" i="6"/>
  <c r="T41" i="6"/>
  <c r="U41" i="6"/>
  <c r="V41" i="6"/>
  <c r="W41" i="6"/>
  <c r="X41" i="6"/>
  <c r="Y41" i="6"/>
  <c r="Z41" i="6"/>
  <c r="N41" i="6"/>
  <c r="N30" i="6"/>
  <c r="I30" i="6"/>
  <c r="J30" i="6"/>
  <c r="K30" i="6"/>
  <c r="L30" i="6"/>
  <c r="I41" i="6"/>
  <c r="J41" i="6"/>
  <c r="K41" i="6"/>
  <c r="L41" i="6"/>
  <c r="A30" i="6"/>
  <c r="B30" i="6"/>
  <c r="C30" i="6"/>
  <c r="D30" i="6"/>
  <c r="A41" i="6"/>
  <c r="B41" i="6"/>
  <c r="C41" i="6"/>
  <c r="D41" i="6"/>
  <c r="K156" i="5"/>
  <c r="L156" i="5"/>
  <c r="M156" i="5"/>
  <c r="N156" i="5"/>
  <c r="K159" i="5"/>
  <c r="L159" i="5"/>
  <c r="M159" i="5"/>
  <c r="N159" i="5"/>
  <c r="K163" i="5"/>
  <c r="L163" i="5"/>
  <c r="M163" i="5"/>
  <c r="N163" i="5"/>
  <c r="K25" i="5"/>
  <c r="L25" i="5"/>
  <c r="M25" i="5"/>
  <c r="N25" i="5"/>
  <c r="K100" i="5"/>
  <c r="M100" i="5"/>
  <c r="N100" i="5"/>
  <c r="K215" i="5"/>
  <c r="L215" i="5"/>
  <c r="M215" i="5"/>
  <c r="N215" i="5"/>
  <c r="K92" i="5"/>
  <c r="L92" i="5"/>
  <c r="M92" i="5"/>
  <c r="N92" i="5"/>
  <c r="K94" i="5"/>
  <c r="L94" i="5"/>
  <c r="M94" i="5"/>
  <c r="N94" i="5"/>
  <c r="K256" i="5"/>
  <c r="L256" i="5"/>
  <c r="M256" i="5"/>
  <c r="N256" i="5"/>
  <c r="K265" i="5"/>
  <c r="L265" i="5"/>
  <c r="M265" i="5"/>
  <c r="N265" i="5"/>
  <c r="K271" i="5"/>
  <c r="L271" i="5"/>
  <c r="M271" i="5"/>
  <c r="N271" i="5"/>
  <c r="K275" i="5"/>
  <c r="L275" i="5"/>
  <c r="M275" i="5"/>
  <c r="N275" i="5"/>
  <c r="K131" i="5"/>
  <c r="L131" i="5"/>
  <c r="M131" i="5"/>
  <c r="N131" i="5"/>
  <c r="H237" i="5"/>
  <c r="G237" i="5"/>
  <c r="F237" i="5"/>
  <c r="H81" i="5"/>
  <c r="G81" i="5"/>
  <c r="F81" i="5"/>
  <c r="H2" i="5"/>
  <c r="G2" i="5"/>
  <c r="F2" i="5"/>
  <c r="H215" i="5"/>
  <c r="G215" i="5"/>
  <c r="F215" i="5"/>
  <c r="H191" i="5"/>
  <c r="G191" i="5"/>
  <c r="F191" i="5"/>
  <c r="H190" i="5"/>
  <c r="G190" i="5"/>
  <c r="F190" i="5"/>
  <c r="H79" i="5"/>
  <c r="G79" i="5"/>
  <c r="F79" i="5"/>
  <c r="H18" i="5"/>
  <c r="G18" i="5"/>
  <c r="F18" i="5"/>
  <c r="A18" i="5"/>
  <c r="B18" i="5"/>
  <c r="C18" i="5"/>
  <c r="D18" i="5"/>
  <c r="A79" i="5"/>
  <c r="B79" i="5"/>
  <c r="C79" i="5"/>
  <c r="D79" i="5"/>
  <c r="A190" i="5"/>
  <c r="B190" i="5"/>
  <c r="C190" i="5"/>
  <c r="D190" i="5"/>
  <c r="A191" i="5"/>
  <c r="B191" i="5"/>
  <c r="C191" i="5"/>
  <c r="D191" i="5"/>
  <c r="A215" i="5"/>
  <c r="B215" i="5"/>
  <c r="C215" i="5"/>
  <c r="D215" i="5"/>
  <c r="A2" i="5"/>
  <c r="B2" i="5"/>
  <c r="C2" i="5"/>
  <c r="D2" i="5"/>
  <c r="A81" i="5"/>
  <c r="B81" i="5"/>
  <c r="C81" i="5"/>
  <c r="D81" i="5"/>
  <c r="A237" i="5"/>
  <c r="B237" i="5"/>
  <c r="C237" i="5"/>
  <c r="D237" i="5"/>
  <c r="L3" i="3"/>
  <c r="R3" i="3"/>
  <c r="N111" i="3"/>
  <c r="L141" i="3"/>
  <c r="R141" i="3"/>
  <c r="N48" i="3"/>
  <c r="L199" i="3"/>
  <c r="R199" i="3"/>
  <c r="N66" i="3"/>
  <c r="L237" i="3"/>
  <c r="R237" i="3"/>
  <c r="N313" i="3"/>
  <c r="L57" i="3"/>
  <c r="R57" i="3"/>
  <c r="N109" i="3"/>
  <c r="L336" i="3"/>
  <c r="R336" i="3"/>
  <c r="N302" i="3"/>
  <c r="L173" i="3"/>
  <c r="R173" i="3"/>
  <c r="N289" i="3"/>
  <c r="L202" i="3"/>
  <c r="R202" i="3"/>
  <c r="N158" i="3"/>
  <c r="L335" i="3"/>
  <c r="R335" i="3"/>
  <c r="N179" i="3"/>
  <c r="L148" i="3"/>
  <c r="R148" i="3"/>
  <c r="L166" i="3"/>
  <c r="R166" i="3"/>
  <c r="N116" i="3"/>
  <c r="L124" i="3"/>
  <c r="R124" i="3"/>
  <c r="N22" i="3"/>
  <c r="L23" i="3"/>
  <c r="R23" i="3"/>
  <c r="N260" i="3"/>
  <c r="R334" i="3"/>
  <c r="N334" i="3"/>
  <c r="L25" i="3"/>
  <c r="R25" i="3"/>
  <c r="N218" i="3"/>
  <c r="L191" i="3"/>
  <c r="R191" i="3"/>
  <c r="N319" i="3"/>
  <c r="L333" i="3"/>
  <c r="R333" i="3"/>
  <c r="N84" i="3"/>
  <c r="L7" i="3"/>
  <c r="R7" i="3"/>
  <c r="N184" i="3"/>
  <c r="L144" i="3"/>
  <c r="R144" i="3"/>
  <c r="N138" i="3"/>
  <c r="L16" i="3"/>
  <c r="R16" i="3"/>
  <c r="N245" i="3"/>
  <c r="L161" i="3"/>
  <c r="R161" i="3"/>
  <c r="N114" i="3"/>
  <c r="L152" i="3"/>
  <c r="R152" i="3"/>
  <c r="N213" i="3"/>
  <c r="L240" i="3"/>
  <c r="R240" i="3"/>
  <c r="N248" i="3"/>
  <c r="L217" i="3"/>
  <c r="R217" i="3"/>
  <c r="N275" i="3"/>
  <c r="L90" i="3"/>
  <c r="R90" i="3"/>
  <c r="N256" i="3"/>
  <c r="L59" i="3"/>
  <c r="R59" i="3"/>
  <c r="N167" i="3"/>
  <c r="Q67" i="3"/>
  <c r="P67" i="3"/>
  <c r="O67" i="3"/>
  <c r="Q155" i="3"/>
  <c r="P155" i="3"/>
  <c r="O155" i="3"/>
  <c r="Q85" i="3"/>
  <c r="P85" i="3"/>
  <c r="O85" i="3"/>
  <c r="Q324" i="3"/>
  <c r="P324" i="3"/>
  <c r="O324" i="3"/>
  <c r="Q130" i="3"/>
  <c r="P130" i="3"/>
  <c r="O130" i="3"/>
  <c r="Q164" i="3"/>
  <c r="P164" i="3"/>
  <c r="O164" i="3"/>
  <c r="Q55" i="3"/>
  <c r="P55" i="3"/>
  <c r="O55" i="3"/>
  <c r="Q254" i="3"/>
  <c r="P254" i="3"/>
  <c r="O254" i="3"/>
  <c r="Q120" i="3"/>
  <c r="P120" i="3"/>
  <c r="O120" i="3"/>
  <c r="Q247" i="3"/>
  <c r="P247" i="3"/>
  <c r="O247" i="3"/>
  <c r="Q11" i="3"/>
  <c r="P11" i="3"/>
  <c r="O11" i="3"/>
  <c r="Q270" i="3"/>
  <c r="P270" i="3"/>
  <c r="O270" i="3"/>
  <c r="Q269" i="3"/>
  <c r="P269" i="3"/>
  <c r="O269" i="3"/>
  <c r="Q262" i="3"/>
  <c r="P262" i="3"/>
  <c r="O262" i="3"/>
  <c r="J262" i="3"/>
  <c r="K262" i="3"/>
  <c r="L262" i="3"/>
  <c r="M262" i="3"/>
  <c r="J269" i="3"/>
  <c r="L269" i="3"/>
  <c r="M269" i="3"/>
  <c r="J270" i="3"/>
  <c r="K270" i="3"/>
  <c r="L270" i="3"/>
  <c r="M270" i="3"/>
  <c r="J11" i="3"/>
  <c r="K11" i="3"/>
  <c r="L11" i="3"/>
  <c r="M11" i="3"/>
  <c r="J247" i="3"/>
  <c r="K247" i="3"/>
  <c r="L247" i="3"/>
  <c r="M247" i="3"/>
  <c r="J120" i="3"/>
  <c r="K120" i="3"/>
  <c r="L120" i="3"/>
  <c r="M120" i="3"/>
  <c r="J254" i="3"/>
  <c r="L254" i="3"/>
  <c r="M254" i="3"/>
  <c r="J55" i="3"/>
  <c r="K55" i="3"/>
  <c r="L55" i="3"/>
  <c r="M55" i="3"/>
  <c r="J164" i="3"/>
  <c r="K164" i="3"/>
  <c r="L164" i="3"/>
  <c r="M164" i="3"/>
  <c r="J130" i="3"/>
  <c r="K130" i="3"/>
  <c r="L130" i="3"/>
  <c r="M130" i="3"/>
  <c r="J324" i="3"/>
  <c r="K324" i="3"/>
  <c r="L324" i="3"/>
  <c r="M324" i="3"/>
  <c r="J85" i="3"/>
  <c r="K85" i="3"/>
  <c r="L85" i="3"/>
  <c r="M85" i="3"/>
  <c r="J155" i="3"/>
  <c r="K155" i="3"/>
  <c r="L155" i="3"/>
  <c r="M155" i="3"/>
  <c r="J67" i="3"/>
  <c r="K67" i="3"/>
  <c r="L67" i="3"/>
  <c r="M67" i="3"/>
  <c r="H311" i="3"/>
  <c r="G311" i="3"/>
  <c r="F311" i="3"/>
  <c r="H307" i="3"/>
  <c r="G307" i="3"/>
  <c r="F307" i="3"/>
  <c r="H306" i="3"/>
  <c r="G306" i="3"/>
  <c r="F306" i="3"/>
  <c r="H305" i="3"/>
  <c r="G305" i="3"/>
  <c r="F305" i="3"/>
  <c r="H218" i="3"/>
  <c r="G218" i="3"/>
  <c r="F218" i="3"/>
  <c r="H295" i="3"/>
  <c r="G295" i="3"/>
  <c r="F295" i="3"/>
  <c r="H44" i="3"/>
  <c r="G44" i="3"/>
  <c r="F44" i="3"/>
  <c r="H34" i="3"/>
  <c r="G34" i="3"/>
  <c r="F34" i="3"/>
  <c r="H276" i="3"/>
  <c r="G276" i="3"/>
  <c r="F276" i="3"/>
  <c r="H55" i="3"/>
  <c r="G55" i="3"/>
  <c r="F55" i="3"/>
  <c r="H160" i="3"/>
  <c r="G160" i="3"/>
  <c r="F160" i="3"/>
  <c r="H144" i="3"/>
  <c r="G144" i="3"/>
  <c r="F144" i="3"/>
  <c r="H170" i="3"/>
  <c r="G170" i="3"/>
  <c r="F170" i="3"/>
  <c r="H252" i="3"/>
  <c r="G252" i="3"/>
  <c r="F252" i="3"/>
  <c r="H225" i="3"/>
  <c r="G225" i="3"/>
  <c r="F225" i="3"/>
  <c r="A225" i="3"/>
  <c r="B225" i="3"/>
  <c r="C225" i="3"/>
  <c r="D225" i="3"/>
  <c r="A252" i="3"/>
  <c r="B252" i="3"/>
  <c r="C252" i="3"/>
  <c r="D252" i="3"/>
  <c r="A170" i="3"/>
  <c r="B170" i="3"/>
  <c r="C170" i="3"/>
  <c r="D170" i="3"/>
  <c r="A144" i="3"/>
  <c r="B144" i="3"/>
  <c r="C144" i="3"/>
  <c r="D144" i="3"/>
  <c r="A160" i="3"/>
  <c r="B160" i="3"/>
  <c r="C160" i="3"/>
  <c r="D160" i="3"/>
  <c r="A55" i="3"/>
  <c r="B55" i="3"/>
  <c r="C55" i="3"/>
  <c r="D55" i="3"/>
  <c r="A276" i="3"/>
  <c r="B276" i="3"/>
  <c r="C276" i="3"/>
  <c r="D276" i="3"/>
  <c r="A34" i="3"/>
  <c r="B34" i="3"/>
  <c r="C34" i="3"/>
  <c r="D34" i="3"/>
  <c r="A44" i="3"/>
  <c r="B44" i="3"/>
  <c r="C44" i="3"/>
  <c r="D44" i="3"/>
  <c r="A295" i="3"/>
  <c r="B295" i="3"/>
  <c r="C295" i="3"/>
  <c r="D295" i="3"/>
  <c r="A218" i="3"/>
  <c r="B218" i="3"/>
  <c r="C218" i="3"/>
  <c r="D218" i="3"/>
  <c r="A305" i="3"/>
  <c r="B305" i="3"/>
  <c r="C305" i="3"/>
  <c r="D305" i="3"/>
  <c r="A306" i="3"/>
  <c r="B306" i="3"/>
  <c r="C306" i="3"/>
  <c r="D306" i="3"/>
  <c r="A307" i="3"/>
  <c r="B307" i="3"/>
  <c r="C307" i="3"/>
  <c r="D307" i="3"/>
  <c r="A311" i="3"/>
  <c r="B311" i="3"/>
  <c r="C311" i="3"/>
  <c r="D311" i="3"/>
  <c r="N11" i="4"/>
  <c r="O11" i="4"/>
  <c r="P11" i="4"/>
  <c r="N96" i="4"/>
  <c r="O96" i="4"/>
  <c r="P96" i="4"/>
  <c r="N104" i="4"/>
  <c r="O104" i="4"/>
  <c r="P104" i="4"/>
  <c r="N112" i="4"/>
  <c r="O112" i="4"/>
  <c r="P112" i="4"/>
  <c r="A11" i="4"/>
  <c r="B11" i="4"/>
  <c r="C11" i="4"/>
  <c r="D11" i="4"/>
  <c r="E11" i="4"/>
  <c r="F11" i="4"/>
  <c r="G11" i="4"/>
  <c r="H11" i="4"/>
  <c r="I11" i="4"/>
  <c r="J11" i="4"/>
  <c r="K11" i="4"/>
  <c r="L11" i="4"/>
  <c r="A96" i="4"/>
  <c r="B96" i="4"/>
  <c r="C96" i="4"/>
  <c r="D96" i="4"/>
  <c r="E96" i="4"/>
  <c r="F96" i="4"/>
  <c r="G96" i="4"/>
  <c r="H96" i="4"/>
  <c r="I96" i="4"/>
  <c r="J96" i="4"/>
  <c r="K96" i="4"/>
  <c r="L96" i="4"/>
  <c r="A104" i="4"/>
  <c r="B104" i="4"/>
  <c r="C104" i="4"/>
  <c r="D104" i="4"/>
  <c r="E104" i="4"/>
  <c r="F104" i="4"/>
  <c r="G104" i="4"/>
  <c r="H104" i="4"/>
  <c r="I104" i="4"/>
  <c r="J104" i="4"/>
  <c r="K104" i="4"/>
  <c r="L104" i="4"/>
  <c r="A112" i="4"/>
  <c r="C112" i="4"/>
  <c r="D112" i="4"/>
  <c r="E112" i="4"/>
  <c r="F112" i="4"/>
  <c r="G112" i="4"/>
  <c r="H112" i="4"/>
  <c r="I112" i="4"/>
  <c r="J112" i="4"/>
  <c r="K112" i="4"/>
  <c r="L112" i="4"/>
  <c r="H224" i="9"/>
  <c r="G224" i="9"/>
  <c r="F224" i="9"/>
  <c r="H122" i="9"/>
  <c r="G122" i="9"/>
  <c r="F122" i="9"/>
  <c r="H6" i="9"/>
  <c r="G6" i="9"/>
  <c r="F6" i="9"/>
  <c r="H103" i="9"/>
  <c r="G103" i="9"/>
  <c r="F103" i="9"/>
  <c r="H26" i="9"/>
  <c r="G26" i="9"/>
  <c r="F26" i="9"/>
  <c r="H132" i="9"/>
  <c r="G132" i="9"/>
  <c r="F132" i="9"/>
  <c r="A132" i="9"/>
  <c r="B132" i="9"/>
  <c r="C132" i="9"/>
  <c r="D132" i="9"/>
  <c r="A26" i="9"/>
  <c r="B26" i="9"/>
  <c r="C26" i="9"/>
  <c r="D26" i="9"/>
  <c r="A103" i="9"/>
  <c r="B103" i="9"/>
  <c r="C103" i="9"/>
  <c r="D103" i="9"/>
  <c r="A6" i="9"/>
  <c r="B6" i="9"/>
  <c r="C6" i="9"/>
  <c r="D6" i="9"/>
  <c r="A122" i="9"/>
  <c r="B122" i="9"/>
  <c r="C122" i="9"/>
  <c r="D122" i="9"/>
  <c r="A224" i="9"/>
  <c r="B224" i="9"/>
  <c r="C224" i="9"/>
  <c r="D224" i="9"/>
  <c r="I63" i="8"/>
  <c r="H63" i="8"/>
  <c r="G63" i="8"/>
  <c r="I87" i="8"/>
  <c r="H87" i="8"/>
  <c r="G87" i="8"/>
  <c r="I17" i="8"/>
  <c r="H17" i="8"/>
  <c r="G17" i="8"/>
  <c r="A17" i="8"/>
  <c r="B17" i="8"/>
  <c r="C17" i="8"/>
  <c r="D17" i="8"/>
  <c r="E17" i="8"/>
  <c r="A87" i="8"/>
  <c r="B87" i="8"/>
  <c r="C87" i="8"/>
  <c r="D87" i="8"/>
  <c r="E87" i="8"/>
  <c r="A63" i="8"/>
  <c r="B63" i="8"/>
  <c r="C63" i="8"/>
  <c r="D63" i="8"/>
  <c r="E63" i="8"/>
  <c r="H22" i="7"/>
  <c r="G22" i="7"/>
  <c r="F22" i="7"/>
  <c r="H34" i="7"/>
  <c r="G34" i="7"/>
  <c r="F34" i="7"/>
  <c r="A34" i="7"/>
  <c r="B34" i="7"/>
  <c r="C34" i="7"/>
  <c r="D34" i="7"/>
  <c r="A22" i="7"/>
  <c r="B22" i="7"/>
  <c r="C22" i="7"/>
  <c r="D22" i="7"/>
  <c r="Q8" i="6"/>
  <c r="R8" i="6"/>
  <c r="S8" i="6"/>
  <c r="T8" i="6"/>
  <c r="U8" i="6"/>
  <c r="V8" i="6"/>
  <c r="W8" i="6"/>
  <c r="X8" i="6"/>
  <c r="Y8" i="6"/>
  <c r="Z8" i="6"/>
  <c r="N8" i="6"/>
  <c r="I8" i="6"/>
  <c r="J8" i="6"/>
  <c r="K8" i="6"/>
  <c r="L8" i="6"/>
  <c r="A8" i="6"/>
  <c r="B8" i="6"/>
  <c r="C8" i="6"/>
  <c r="D8" i="6"/>
  <c r="K42" i="5"/>
  <c r="L42" i="5"/>
  <c r="M42" i="5"/>
  <c r="N42" i="5"/>
  <c r="K71" i="5"/>
  <c r="L71" i="5"/>
  <c r="M71" i="5"/>
  <c r="N71" i="5"/>
  <c r="K177" i="5"/>
  <c r="L177" i="5"/>
  <c r="M177" i="5"/>
  <c r="N177" i="5"/>
  <c r="K3" i="5"/>
  <c r="L3" i="5"/>
  <c r="M3" i="5"/>
  <c r="N3" i="5"/>
  <c r="K241" i="5"/>
  <c r="M241" i="5"/>
  <c r="N241" i="5"/>
  <c r="K127" i="5"/>
  <c r="L127" i="5"/>
  <c r="M127" i="5"/>
  <c r="N127" i="5"/>
  <c r="K257" i="5"/>
  <c r="L257" i="5"/>
  <c r="M257" i="5"/>
  <c r="N257" i="5"/>
  <c r="H96" i="5"/>
  <c r="G96" i="5"/>
  <c r="F96" i="5"/>
  <c r="H213" i="5"/>
  <c r="G213" i="5"/>
  <c r="F213" i="5"/>
  <c r="H156" i="5"/>
  <c r="G156" i="5"/>
  <c r="F156" i="5"/>
  <c r="H152" i="5"/>
  <c r="G152" i="5"/>
  <c r="F152" i="5"/>
  <c r="H151" i="5"/>
  <c r="G151" i="5"/>
  <c r="F151" i="5"/>
  <c r="H136" i="5"/>
  <c r="G136" i="5"/>
  <c r="F136" i="5"/>
  <c r="H121" i="5"/>
  <c r="G121" i="5"/>
  <c r="F121" i="5"/>
  <c r="H111" i="5"/>
  <c r="G111" i="5"/>
  <c r="F111" i="5"/>
  <c r="A111" i="5"/>
  <c r="B111" i="5"/>
  <c r="C111" i="5"/>
  <c r="D111" i="5"/>
  <c r="A121" i="5"/>
  <c r="B121" i="5"/>
  <c r="C121" i="5"/>
  <c r="D121" i="5"/>
  <c r="A136" i="5"/>
  <c r="B136" i="5"/>
  <c r="C136" i="5"/>
  <c r="D136" i="5"/>
  <c r="A151" i="5"/>
  <c r="B151" i="5"/>
  <c r="C151" i="5"/>
  <c r="D151" i="5"/>
  <c r="A152" i="5"/>
  <c r="B152" i="5"/>
  <c r="C152" i="5"/>
  <c r="D152" i="5"/>
  <c r="A156" i="5"/>
  <c r="B156" i="5"/>
  <c r="C156" i="5"/>
  <c r="D156" i="5"/>
  <c r="A213" i="5"/>
  <c r="B213" i="5"/>
  <c r="C213" i="5"/>
  <c r="D213" i="5"/>
  <c r="A96" i="5"/>
  <c r="B96" i="5"/>
  <c r="C96" i="5"/>
  <c r="D96" i="5"/>
  <c r="C178" i="3"/>
  <c r="I178" i="3"/>
  <c r="E254" i="3"/>
  <c r="C8" i="3"/>
  <c r="I8" i="3"/>
  <c r="E199" i="3"/>
  <c r="C57" i="3"/>
  <c r="I57" i="3"/>
  <c r="E314" i="3"/>
  <c r="C129" i="3"/>
  <c r="I129" i="3"/>
  <c r="E141" i="3"/>
  <c r="C315" i="3"/>
  <c r="I315" i="3"/>
  <c r="E296" i="3"/>
  <c r="C192" i="3"/>
  <c r="I192" i="3"/>
  <c r="E106" i="3"/>
  <c r="I314" i="3"/>
  <c r="E166" i="3"/>
  <c r="C313" i="3"/>
  <c r="I313" i="3"/>
  <c r="E259" i="3"/>
  <c r="C312" i="3"/>
  <c r="I312" i="3"/>
  <c r="E207" i="3"/>
  <c r="I311" i="3"/>
  <c r="E58" i="3"/>
  <c r="C168" i="3"/>
  <c r="I168" i="3"/>
  <c r="E99" i="3"/>
  <c r="C310" i="3"/>
  <c r="I310" i="3"/>
  <c r="E88" i="3"/>
  <c r="C11" i="3"/>
  <c r="I11" i="3"/>
  <c r="E47" i="3"/>
  <c r="C309" i="3"/>
  <c r="I309" i="3"/>
  <c r="E311" i="3"/>
  <c r="C308" i="3"/>
  <c r="I308" i="3"/>
  <c r="E307" i="3"/>
  <c r="C128" i="3"/>
  <c r="I128" i="3"/>
  <c r="E306" i="3"/>
  <c r="C28" i="3"/>
  <c r="I28" i="3"/>
  <c r="E305" i="3"/>
  <c r="C158" i="3"/>
  <c r="I158" i="3"/>
  <c r="E218" i="3"/>
  <c r="C97" i="3"/>
  <c r="I97" i="3"/>
  <c r="E295" i="3"/>
  <c r="C48" i="3"/>
  <c r="I48" i="3"/>
  <c r="E44" i="3"/>
  <c r="C210" i="3"/>
  <c r="I210" i="3"/>
  <c r="E34" i="3"/>
  <c r="C200" i="3"/>
  <c r="I200" i="3"/>
  <c r="E276" i="3"/>
  <c r="C124" i="3"/>
  <c r="I124" i="3"/>
  <c r="Q89" i="3"/>
  <c r="P89" i="3"/>
  <c r="O89" i="3"/>
  <c r="Q239" i="3"/>
  <c r="P239" i="3"/>
  <c r="O239" i="3"/>
  <c r="Q42" i="3"/>
  <c r="P42" i="3"/>
  <c r="O42" i="3"/>
  <c r="Q159" i="3"/>
  <c r="P159" i="3"/>
  <c r="O159" i="3"/>
  <c r="Q132" i="3"/>
  <c r="P132" i="3"/>
  <c r="O132" i="3"/>
  <c r="Q316" i="3"/>
  <c r="P316" i="3"/>
  <c r="O316" i="3"/>
  <c r="Q24" i="3"/>
  <c r="P24" i="3"/>
  <c r="O24" i="3"/>
  <c r="Q2" i="3"/>
  <c r="P2" i="3"/>
  <c r="O2" i="3"/>
  <c r="Q212" i="3"/>
  <c r="P212" i="3"/>
  <c r="O212" i="3"/>
  <c r="Q106" i="3"/>
  <c r="P106" i="3"/>
  <c r="O106" i="3"/>
  <c r="Q153" i="3"/>
  <c r="P153" i="3"/>
  <c r="O153" i="3"/>
  <c r="Q238" i="3"/>
  <c r="P238" i="3"/>
  <c r="O238" i="3"/>
  <c r="Q263" i="3"/>
  <c r="P263" i="3"/>
  <c r="O263" i="3"/>
  <c r="J263" i="3"/>
  <c r="K263" i="3"/>
  <c r="L263" i="3"/>
  <c r="M263" i="3"/>
  <c r="J238" i="3"/>
  <c r="K238" i="3"/>
  <c r="L238" i="3"/>
  <c r="M238" i="3"/>
  <c r="J153" i="3"/>
  <c r="K153" i="3"/>
  <c r="L153" i="3"/>
  <c r="M153" i="3"/>
  <c r="J106" i="3"/>
  <c r="K106" i="3"/>
  <c r="L106" i="3"/>
  <c r="M106" i="3"/>
  <c r="J212" i="3"/>
  <c r="K212" i="3"/>
  <c r="L212" i="3"/>
  <c r="M212" i="3"/>
  <c r="J2" i="3"/>
  <c r="K2" i="3"/>
  <c r="L2" i="3"/>
  <c r="M2" i="3"/>
  <c r="J24" i="3"/>
  <c r="K24" i="3"/>
  <c r="L24" i="3"/>
  <c r="M24" i="3"/>
  <c r="J316" i="3"/>
  <c r="K316" i="3"/>
  <c r="L316" i="3"/>
  <c r="M316" i="3"/>
  <c r="J132" i="3"/>
  <c r="K132" i="3"/>
  <c r="L132" i="3"/>
  <c r="M132" i="3"/>
  <c r="J159" i="3"/>
  <c r="K159" i="3"/>
  <c r="L159" i="3"/>
  <c r="M159" i="3"/>
  <c r="J42" i="3"/>
  <c r="K42" i="3"/>
  <c r="L42" i="3"/>
  <c r="M42" i="3"/>
  <c r="J239" i="3"/>
  <c r="K239" i="3"/>
  <c r="L239" i="3"/>
  <c r="M239" i="3"/>
  <c r="J89" i="3"/>
  <c r="K89" i="3"/>
  <c r="L89" i="3"/>
  <c r="M89" i="3"/>
  <c r="H86" i="3"/>
  <c r="G86" i="3"/>
  <c r="F86" i="3"/>
  <c r="H310" i="3"/>
  <c r="G310" i="3"/>
  <c r="F310" i="3"/>
  <c r="H125" i="3"/>
  <c r="G125" i="3"/>
  <c r="F125" i="3"/>
  <c r="H121" i="3"/>
  <c r="G121" i="3"/>
  <c r="F121" i="3"/>
  <c r="H4" i="3"/>
  <c r="G4" i="3"/>
  <c r="F4" i="3"/>
  <c r="H138" i="3"/>
  <c r="G138" i="3"/>
  <c r="F138" i="3"/>
  <c r="H286" i="3"/>
  <c r="G286" i="3"/>
  <c r="F286" i="3"/>
  <c r="H60" i="3"/>
  <c r="G60" i="3"/>
  <c r="F60" i="3"/>
  <c r="H155" i="3"/>
  <c r="G155" i="3"/>
  <c r="F155" i="3"/>
  <c r="H227" i="3"/>
  <c r="G227" i="3"/>
  <c r="F227" i="3"/>
  <c r="A227" i="3"/>
  <c r="B227" i="3"/>
  <c r="C227" i="3"/>
  <c r="D227" i="3"/>
  <c r="A155" i="3"/>
  <c r="B155" i="3"/>
  <c r="C155" i="3"/>
  <c r="D155" i="3"/>
  <c r="A60" i="3"/>
  <c r="B60" i="3"/>
  <c r="C60" i="3"/>
  <c r="D60" i="3"/>
  <c r="A286" i="3"/>
  <c r="B286" i="3"/>
  <c r="C286" i="3"/>
  <c r="D286" i="3"/>
  <c r="A138" i="3"/>
  <c r="B138" i="3"/>
  <c r="C138" i="3"/>
  <c r="D138" i="3"/>
  <c r="A4" i="3"/>
  <c r="B4" i="3"/>
  <c r="C4" i="3"/>
  <c r="D4" i="3"/>
  <c r="A121" i="3"/>
  <c r="B121" i="3"/>
  <c r="C121" i="3"/>
  <c r="D121" i="3"/>
  <c r="A125" i="3"/>
  <c r="B125" i="3"/>
  <c r="C125" i="3"/>
  <c r="D125" i="3"/>
  <c r="A310" i="3"/>
  <c r="B310" i="3"/>
  <c r="D310" i="3"/>
  <c r="A86" i="3"/>
  <c r="B86" i="3"/>
  <c r="D86" i="3"/>
  <c r="N91" i="4"/>
  <c r="O91" i="4"/>
  <c r="P91" i="4"/>
  <c r="N102" i="4"/>
  <c r="O102" i="4"/>
  <c r="P102" i="4"/>
  <c r="N109" i="4"/>
  <c r="O109" i="4"/>
  <c r="P109" i="4"/>
  <c r="N6" i="4"/>
  <c r="O6" i="4"/>
  <c r="P6" i="4"/>
  <c r="A91" i="4"/>
  <c r="B91" i="4"/>
  <c r="D91" i="4"/>
  <c r="E91" i="4"/>
  <c r="F91" i="4"/>
  <c r="G91" i="4"/>
  <c r="H91" i="4"/>
  <c r="I91" i="4"/>
  <c r="J91" i="4"/>
  <c r="K91" i="4"/>
  <c r="L91" i="4"/>
  <c r="A102" i="4"/>
  <c r="B102" i="4"/>
  <c r="C102" i="4"/>
  <c r="D102" i="4"/>
  <c r="E102" i="4"/>
  <c r="F102" i="4"/>
  <c r="G102" i="4"/>
  <c r="H102" i="4"/>
  <c r="I102" i="4"/>
  <c r="J102" i="4"/>
  <c r="K102" i="4"/>
  <c r="L102" i="4"/>
  <c r="A109" i="4"/>
  <c r="B109" i="4"/>
  <c r="C109" i="4"/>
  <c r="D109" i="4"/>
  <c r="E109" i="4"/>
  <c r="F109" i="4"/>
  <c r="G109" i="4"/>
  <c r="H109" i="4"/>
  <c r="I109" i="4"/>
  <c r="J109" i="4"/>
  <c r="K109" i="4"/>
  <c r="L109" i="4"/>
  <c r="A6" i="4"/>
  <c r="B6" i="4"/>
  <c r="C6" i="4"/>
  <c r="D6" i="4"/>
  <c r="E6" i="4"/>
  <c r="F6" i="4"/>
  <c r="G6" i="4"/>
  <c r="H6" i="4"/>
  <c r="I6" i="4"/>
  <c r="J6" i="4"/>
  <c r="K6" i="4"/>
  <c r="L6" i="4"/>
  <c r="C236" i="9"/>
  <c r="I236" i="9"/>
  <c r="E228" i="9"/>
  <c r="C86" i="9"/>
  <c r="I86" i="9"/>
  <c r="E123" i="9"/>
  <c r="C30" i="9"/>
  <c r="I30" i="9"/>
  <c r="E69" i="9"/>
  <c r="C7" i="9"/>
  <c r="I7" i="9"/>
  <c r="E18" i="9"/>
  <c r="C235" i="9"/>
  <c r="I235" i="9"/>
  <c r="E196" i="9"/>
  <c r="C234" i="9"/>
  <c r="I234" i="9"/>
  <c r="E192" i="9"/>
  <c r="C233" i="9"/>
  <c r="I233" i="9"/>
  <c r="C232" i="9"/>
  <c r="I232" i="9"/>
  <c r="E66" i="9"/>
  <c r="C116" i="9"/>
  <c r="I116" i="9"/>
  <c r="E163" i="9"/>
  <c r="C231" i="9"/>
  <c r="I231" i="9"/>
  <c r="E57" i="9"/>
  <c r="H43" i="9"/>
  <c r="G43" i="9"/>
  <c r="F43" i="9"/>
  <c r="H235" i="9"/>
  <c r="G235" i="9"/>
  <c r="F235" i="9"/>
  <c r="H205" i="9"/>
  <c r="G205" i="9"/>
  <c r="F205" i="9"/>
  <c r="H59" i="9"/>
  <c r="G59" i="9"/>
  <c r="F59" i="9"/>
  <c r="H35" i="9"/>
  <c r="G35" i="9"/>
  <c r="F35" i="9"/>
  <c r="H168" i="9"/>
  <c r="G168" i="9"/>
  <c r="F168" i="9"/>
  <c r="H12" i="9"/>
  <c r="G12" i="9"/>
  <c r="F12" i="9"/>
  <c r="H151" i="9"/>
  <c r="G151" i="9"/>
  <c r="F151" i="9"/>
  <c r="H149" i="9"/>
  <c r="G149" i="9"/>
  <c r="F149" i="9"/>
  <c r="H133" i="9"/>
  <c r="G133" i="9"/>
  <c r="F133" i="9"/>
  <c r="A133" i="9"/>
  <c r="B133" i="9"/>
  <c r="C133" i="9"/>
  <c r="D133" i="9"/>
  <c r="A149" i="9"/>
  <c r="B149" i="9"/>
  <c r="C149" i="9"/>
  <c r="D149" i="9"/>
  <c r="A151" i="9"/>
  <c r="B151" i="9"/>
  <c r="C151" i="9"/>
  <c r="D151" i="9"/>
  <c r="A12" i="9"/>
  <c r="B12" i="9"/>
  <c r="C12" i="9"/>
  <c r="D12" i="9"/>
  <c r="A168" i="9"/>
  <c r="B168" i="9"/>
  <c r="C168" i="9"/>
  <c r="D168" i="9"/>
  <c r="A35" i="9"/>
  <c r="B35" i="9"/>
  <c r="C35" i="9"/>
  <c r="D35" i="9"/>
  <c r="A59" i="9"/>
  <c r="B59" i="9"/>
  <c r="C59" i="9"/>
  <c r="D59" i="9"/>
  <c r="A205" i="9"/>
  <c r="B205" i="9"/>
  <c r="C205" i="9"/>
  <c r="D205" i="9"/>
  <c r="A235" i="9"/>
  <c r="B235" i="9"/>
  <c r="D235" i="9"/>
  <c r="A43" i="9"/>
  <c r="B43" i="9"/>
  <c r="D43" i="9"/>
  <c r="I116" i="8"/>
  <c r="H116" i="8"/>
  <c r="G116" i="8"/>
  <c r="I115" i="8"/>
  <c r="H115" i="8"/>
  <c r="G115" i="8"/>
  <c r="I112" i="8"/>
  <c r="H112" i="8"/>
  <c r="G112" i="8"/>
  <c r="I106" i="8"/>
  <c r="H106" i="8"/>
  <c r="G106" i="8"/>
  <c r="I20" i="8"/>
  <c r="H20" i="8"/>
  <c r="G20" i="8"/>
  <c r="A20" i="8"/>
  <c r="B20" i="8"/>
  <c r="C20" i="8"/>
  <c r="D20" i="8"/>
  <c r="E20" i="8"/>
  <c r="A106" i="8"/>
  <c r="B106" i="8"/>
  <c r="C106" i="8"/>
  <c r="D106" i="8"/>
  <c r="E106" i="8"/>
  <c r="A112" i="8"/>
  <c r="B112" i="8"/>
  <c r="C112" i="8"/>
  <c r="D112" i="8"/>
  <c r="E112" i="8"/>
  <c r="A115" i="8"/>
  <c r="B115" i="8"/>
  <c r="C115" i="8"/>
  <c r="D115" i="8"/>
  <c r="E115" i="8"/>
  <c r="A116" i="8"/>
  <c r="B116" i="8"/>
  <c r="C116" i="8"/>
  <c r="D116" i="8"/>
  <c r="E116" i="8"/>
  <c r="H28" i="7"/>
  <c r="G28" i="7"/>
  <c r="F28" i="7"/>
  <c r="A28" i="7"/>
  <c r="B28" i="7"/>
  <c r="C28" i="7"/>
  <c r="D28" i="7"/>
  <c r="Q11" i="6"/>
  <c r="R11" i="6"/>
  <c r="S11" i="6"/>
  <c r="T11" i="6"/>
  <c r="U11" i="6"/>
  <c r="V11" i="6"/>
  <c r="W11" i="6"/>
  <c r="X11" i="6"/>
  <c r="Y11" i="6"/>
  <c r="Z11" i="6"/>
  <c r="N11" i="6"/>
  <c r="I11" i="6"/>
  <c r="J11" i="6"/>
  <c r="K11" i="6"/>
  <c r="L11" i="6"/>
  <c r="A11" i="6"/>
  <c r="B11" i="6"/>
  <c r="C11" i="6"/>
  <c r="D11" i="6"/>
  <c r="K135" i="5"/>
  <c r="L135" i="5"/>
  <c r="M135" i="5"/>
  <c r="N135" i="5"/>
  <c r="K101" i="5"/>
  <c r="L101" i="5"/>
  <c r="M101" i="5"/>
  <c r="N101" i="5"/>
  <c r="K184" i="5"/>
  <c r="L184" i="5"/>
  <c r="M184" i="5"/>
  <c r="N184" i="5"/>
  <c r="K185" i="5"/>
  <c r="L185" i="5"/>
  <c r="M185" i="5"/>
  <c r="N185" i="5"/>
  <c r="K190" i="5"/>
  <c r="L190" i="5"/>
  <c r="M190" i="5"/>
  <c r="N190" i="5"/>
  <c r="K108" i="5"/>
  <c r="L108" i="5"/>
  <c r="M108" i="5"/>
  <c r="N108" i="5"/>
  <c r="K136" i="5"/>
  <c r="L136" i="5"/>
  <c r="M136" i="5"/>
  <c r="N136" i="5"/>
  <c r="K213" i="5"/>
  <c r="L213" i="5"/>
  <c r="M213" i="5"/>
  <c r="N213" i="5"/>
  <c r="K233" i="5"/>
  <c r="L233" i="5"/>
  <c r="M233" i="5"/>
  <c r="N233" i="5"/>
  <c r="K43" i="5"/>
  <c r="L43" i="5"/>
  <c r="M43" i="5"/>
  <c r="N43" i="5"/>
  <c r="K115" i="5"/>
  <c r="L115" i="5"/>
  <c r="M115" i="5"/>
  <c r="N115" i="5"/>
  <c r="H47" i="5"/>
  <c r="G47" i="5"/>
  <c r="F47" i="5"/>
  <c r="H194" i="5"/>
  <c r="G194" i="5"/>
  <c r="F194" i="5"/>
  <c r="H192" i="5"/>
  <c r="G192" i="5"/>
  <c r="F192" i="5"/>
  <c r="H175" i="5"/>
  <c r="G175" i="5"/>
  <c r="F175" i="5"/>
  <c r="H60" i="5"/>
  <c r="G60" i="5"/>
  <c r="F60" i="5"/>
  <c r="H42" i="5"/>
  <c r="G42" i="5"/>
  <c r="F42" i="5"/>
  <c r="H123" i="5"/>
  <c r="G123" i="5"/>
  <c r="F123" i="5"/>
  <c r="A123" i="5"/>
  <c r="B123" i="5"/>
  <c r="C123" i="5"/>
  <c r="D123" i="5"/>
  <c r="A42" i="5"/>
  <c r="B42" i="5"/>
  <c r="C42" i="5"/>
  <c r="D42" i="5"/>
  <c r="A60" i="5"/>
  <c r="C60" i="5"/>
  <c r="D60" i="5"/>
  <c r="A175" i="5"/>
  <c r="B175" i="5"/>
  <c r="C175" i="5"/>
  <c r="D175" i="5"/>
  <c r="A192" i="5"/>
  <c r="B192" i="5"/>
  <c r="C192" i="5"/>
  <c r="D192" i="5"/>
  <c r="A194" i="5"/>
  <c r="C194" i="5"/>
  <c r="D194" i="5"/>
  <c r="A47" i="5"/>
  <c r="B47" i="5"/>
  <c r="C47" i="5"/>
  <c r="D47" i="5"/>
  <c r="L188" i="3"/>
  <c r="R188" i="3"/>
  <c r="N98" i="3"/>
  <c r="L332" i="3"/>
  <c r="R332" i="3"/>
  <c r="N67" i="3"/>
  <c r="L170" i="3"/>
  <c r="R170" i="3"/>
  <c r="N155" i="3"/>
  <c r="L60" i="3"/>
  <c r="R60" i="3"/>
  <c r="N85" i="3"/>
  <c r="L331" i="3"/>
  <c r="R331" i="3"/>
  <c r="N324" i="3"/>
  <c r="L126" i="3"/>
  <c r="R126" i="3"/>
  <c r="N130" i="3"/>
  <c r="R67" i="3"/>
  <c r="N164" i="3"/>
  <c r="L221" i="3"/>
  <c r="R221" i="3"/>
  <c r="N55" i="3"/>
  <c r="L205" i="3"/>
  <c r="R205" i="3"/>
  <c r="N254" i="3"/>
  <c r="L133" i="3"/>
  <c r="R133" i="3"/>
  <c r="N120" i="3"/>
  <c r="R111" i="3"/>
  <c r="N247" i="3"/>
  <c r="L182" i="3"/>
  <c r="R182" i="3"/>
  <c r="N11" i="3"/>
  <c r="L87" i="3"/>
  <c r="R87" i="3"/>
  <c r="N270" i="3"/>
  <c r="R48" i="3"/>
  <c r="N269" i="3"/>
  <c r="R155" i="3"/>
  <c r="N262" i="3"/>
  <c r="R89" i="3"/>
  <c r="N89" i="3"/>
  <c r="L163" i="3"/>
  <c r="R163" i="3"/>
  <c r="N239" i="3"/>
  <c r="L12" i="3"/>
  <c r="R12" i="3"/>
  <c r="N42" i="3"/>
  <c r="L330" i="3"/>
  <c r="R330" i="3"/>
  <c r="N159" i="3"/>
  <c r="L168" i="3"/>
  <c r="R168" i="3"/>
  <c r="N132" i="3"/>
  <c r="L147" i="3"/>
  <c r="R147" i="3"/>
  <c r="N316" i="3"/>
  <c r="R85" i="3"/>
  <c r="N24" i="3"/>
  <c r="L329" i="3"/>
  <c r="R329" i="3"/>
  <c r="N2" i="3"/>
  <c r="L233" i="3"/>
  <c r="R233" i="3"/>
  <c r="N212" i="3"/>
  <c r="Q148" i="3"/>
  <c r="P148" i="3"/>
  <c r="O148" i="3"/>
  <c r="Q329" i="3"/>
  <c r="P329" i="3"/>
  <c r="O329" i="3"/>
  <c r="Q110" i="3"/>
  <c r="P110" i="3"/>
  <c r="O110" i="3"/>
  <c r="Q94" i="3"/>
  <c r="P94" i="3"/>
  <c r="O94" i="3"/>
  <c r="Q162" i="3"/>
  <c r="P162" i="3"/>
  <c r="O162" i="3"/>
  <c r="Q68" i="3"/>
  <c r="P68" i="3"/>
  <c r="O68" i="3"/>
  <c r="Q65" i="3"/>
  <c r="P65" i="3"/>
  <c r="O65" i="3"/>
  <c r="Q298" i="3"/>
  <c r="P298" i="3"/>
  <c r="O298" i="3"/>
  <c r="Q137" i="3"/>
  <c r="P137" i="3"/>
  <c r="O137" i="3"/>
  <c r="Q286" i="3"/>
  <c r="P286" i="3"/>
  <c r="O286" i="3"/>
  <c r="Q175" i="3"/>
  <c r="P175" i="3"/>
  <c r="O175" i="3"/>
  <c r="Q185" i="3"/>
  <c r="P185" i="3"/>
  <c r="O185" i="3"/>
  <c r="Q265" i="3"/>
  <c r="P265" i="3"/>
  <c r="O265" i="3"/>
  <c r="J265" i="3"/>
  <c r="L265" i="3"/>
  <c r="M265" i="3"/>
  <c r="J185" i="3"/>
  <c r="K185" i="3"/>
  <c r="L185" i="3"/>
  <c r="M185" i="3"/>
  <c r="J175" i="3"/>
  <c r="K175" i="3"/>
  <c r="L175" i="3"/>
  <c r="M175" i="3"/>
  <c r="J286" i="3"/>
  <c r="K286" i="3"/>
  <c r="L286" i="3"/>
  <c r="M286" i="3"/>
  <c r="J137" i="3"/>
  <c r="K137" i="3"/>
  <c r="L137" i="3"/>
  <c r="M137" i="3"/>
  <c r="J298" i="3"/>
  <c r="K298" i="3"/>
  <c r="L298" i="3"/>
  <c r="M298" i="3"/>
  <c r="J65" i="3"/>
  <c r="K65" i="3"/>
  <c r="L65" i="3"/>
  <c r="M65" i="3"/>
  <c r="J68" i="3"/>
  <c r="K68" i="3"/>
  <c r="L68" i="3"/>
  <c r="M68" i="3"/>
  <c r="J162" i="3"/>
  <c r="K162" i="3"/>
  <c r="L162" i="3"/>
  <c r="M162" i="3"/>
  <c r="J94" i="3"/>
  <c r="K94" i="3"/>
  <c r="L94" i="3"/>
  <c r="M94" i="3"/>
  <c r="J110" i="3"/>
  <c r="K110" i="3"/>
  <c r="L110" i="3"/>
  <c r="M110" i="3"/>
  <c r="J329" i="3"/>
  <c r="K329" i="3"/>
  <c r="M329" i="3"/>
  <c r="J148" i="3"/>
  <c r="K148" i="3"/>
  <c r="M148" i="3"/>
  <c r="H178" i="3"/>
  <c r="G178" i="3"/>
  <c r="F178" i="3"/>
  <c r="H84" i="3"/>
  <c r="G84" i="3"/>
  <c r="F84" i="3"/>
  <c r="H27" i="3"/>
  <c r="G27" i="3"/>
  <c r="F27" i="3"/>
  <c r="H149" i="3"/>
  <c r="G149" i="3"/>
  <c r="F149" i="3"/>
  <c r="H36" i="3"/>
  <c r="G36" i="3"/>
  <c r="F36" i="3"/>
  <c r="H66" i="3"/>
  <c r="G66" i="3"/>
  <c r="F66" i="3"/>
  <c r="H248" i="3"/>
  <c r="G248" i="3"/>
  <c r="F248" i="3"/>
  <c r="H181" i="3"/>
  <c r="G181" i="3"/>
  <c r="F181" i="3"/>
  <c r="H232" i="3"/>
  <c r="G232" i="3"/>
  <c r="F232" i="3"/>
  <c r="H230" i="3"/>
  <c r="G230" i="3"/>
  <c r="F230" i="3"/>
  <c r="H69" i="3"/>
  <c r="G69" i="3"/>
  <c r="F69" i="3"/>
  <c r="A69" i="3"/>
  <c r="B69" i="3"/>
  <c r="C69" i="3"/>
  <c r="D69" i="3"/>
  <c r="A230" i="3"/>
  <c r="B230" i="3"/>
  <c r="C230" i="3"/>
  <c r="D230" i="3"/>
  <c r="A232" i="3"/>
  <c r="B232" i="3"/>
  <c r="C232" i="3"/>
  <c r="D232" i="3"/>
  <c r="A181" i="3"/>
  <c r="B181" i="3"/>
  <c r="C181" i="3"/>
  <c r="D181" i="3"/>
  <c r="A248" i="3"/>
  <c r="B248" i="3"/>
  <c r="C248" i="3"/>
  <c r="D248" i="3"/>
  <c r="A66" i="3"/>
  <c r="B66" i="3"/>
  <c r="C66" i="3"/>
  <c r="D66" i="3"/>
  <c r="A36" i="3"/>
  <c r="B36" i="3"/>
  <c r="C36" i="3"/>
  <c r="D36" i="3"/>
  <c r="A149" i="3"/>
  <c r="B149" i="3"/>
  <c r="C149" i="3"/>
  <c r="D149" i="3"/>
  <c r="A27" i="3"/>
  <c r="B27" i="3"/>
  <c r="C27" i="3"/>
  <c r="D27" i="3"/>
  <c r="A84" i="3"/>
  <c r="B84" i="3"/>
  <c r="C84" i="3"/>
  <c r="D84" i="3"/>
  <c r="A178" i="3"/>
  <c r="B178" i="3"/>
  <c r="D178" i="3"/>
  <c r="N61" i="4"/>
  <c r="O61" i="4"/>
  <c r="P61" i="4"/>
  <c r="N30" i="4"/>
  <c r="O30" i="4"/>
  <c r="P30" i="4"/>
  <c r="N103" i="4"/>
  <c r="O103" i="4"/>
  <c r="P103" i="4"/>
  <c r="N106" i="4"/>
  <c r="O106" i="4"/>
  <c r="P106" i="4"/>
  <c r="A61" i="4"/>
  <c r="B61" i="4"/>
  <c r="C61" i="4"/>
  <c r="D61" i="4"/>
  <c r="E61" i="4"/>
  <c r="F61" i="4"/>
  <c r="G61" i="4"/>
  <c r="H61" i="4"/>
  <c r="I61" i="4"/>
  <c r="J61" i="4"/>
  <c r="K61" i="4"/>
  <c r="L61" i="4"/>
  <c r="A30" i="4"/>
  <c r="B30" i="4"/>
  <c r="D30" i="4"/>
  <c r="E30" i="4"/>
  <c r="F30" i="4"/>
  <c r="G30" i="4"/>
  <c r="H30" i="4"/>
  <c r="I30" i="4"/>
  <c r="J30" i="4"/>
  <c r="K30" i="4"/>
  <c r="L30" i="4"/>
  <c r="A103" i="4"/>
  <c r="B103" i="4"/>
  <c r="C103" i="4"/>
  <c r="D103" i="4"/>
  <c r="E103" i="4"/>
  <c r="F103" i="4"/>
  <c r="G103" i="4"/>
  <c r="H103" i="4"/>
  <c r="I103" i="4"/>
  <c r="J103" i="4"/>
  <c r="K103" i="4"/>
  <c r="L103" i="4"/>
  <c r="A106" i="4"/>
  <c r="B106" i="4"/>
  <c r="C106" i="4"/>
  <c r="D106" i="4"/>
  <c r="E106" i="4"/>
  <c r="F106" i="4"/>
  <c r="G106" i="4"/>
  <c r="H106" i="4"/>
  <c r="I106" i="4"/>
  <c r="J106" i="4"/>
  <c r="K106" i="4"/>
  <c r="L106" i="4"/>
  <c r="H73" i="9"/>
  <c r="G73" i="9"/>
  <c r="F73" i="9"/>
  <c r="H241" i="9"/>
  <c r="G241" i="9"/>
  <c r="F241" i="9"/>
  <c r="H221" i="9"/>
  <c r="G221" i="9"/>
  <c r="F221" i="9"/>
  <c r="H214" i="9"/>
  <c r="G214" i="9"/>
  <c r="F214" i="9"/>
  <c r="H14" i="9"/>
  <c r="G14" i="9"/>
  <c r="F14" i="9"/>
  <c r="H203" i="9"/>
  <c r="G203" i="9"/>
  <c r="F203" i="9"/>
  <c r="H19" i="9"/>
  <c r="G19" i="9"/>
  <c r="F19" i="9"/>
  <c r="H187" i="9"/>
  <c r="G187" i="9"/>
  <c r="F187" i="9"/>
  <c r="H121" i="9"/>
  <c r="G121" i="9"/>
  <c r="F121" i="9"/>
  <c r="H174" i="9"/>
  <c r="G174" i="9"/>
  <c r="F174" i="9"/>
  <c r="H167" i="9"/>
  <c r="G167" i="9"/>
  <c r="F167" i="9"/>
  <c r="H97" i="9"/>
  <c r="G97" i="9"/>
  <c r="F97" i="9"/>
  <c r="H100" i="9"/>
  <c r="G100" i="9"/>
  <c r="F100" i="9"/>
  <c r="A100" i="9"/>
  <c r="B100" i="9"/>
  <c r="C100" i="9"/>
  <c r="D100" i="9"/>
  <c r="A97" i="9"/>
  <c r="B97" i="9"/>
  <c r="C97" i="9"/>
  <c r="D97" i="9"/>
  <c r="A167" i="9"/>
  <c r="B167" i="9"/>
  <c r="C167" i="9"/>
  <c r="D167" i="9"/>
  <c r="A174" i="9"/>
  <c r="B174" i="9"/>
  <c r="C174" i="9"/>
  <c r="D174" i="9"/>
  <c r="A121" i="9"/>
  <c r="B121" i="9"/>
  <c r="C121" i="9"/>
  <c r="D121" i="9"/>
  <c r="A187" i="9"/>
  <c r="B187" i="9"/>
  <c r="C187" i="9"/>
  <c r="D187" i="9"/>
  <c r="A19" i="9"/>
  <c r="B19" i="9"/>
  <c r="C19" i="9"/>
  <c r="D19" i="9"/>
  <c r="A203" i="9"/>
  <c r="B203" i="9"/>
  <c r="C203" i="9"/>
  <c r="D203" i="9"/>
  <c r="A14" i="9"/>
  <c r="B14" i="9"/>
  <c r="C14" i="9"/>
  <c r="D14" i="9"/>
  <c r="A214" i="9"/>
  <c r="B214" i="9"/>
  <c r="C214" i="9"/>
  <c r="D214" i="9"/>
  <c r="A221" i="9"/>
  <c r="B221" i="9"/>
  <c r="C221" i="9"/>
  <c r="D221" i="9"/>
  <c r="A241" i="9"/>
  <c r="B241" i="9"/>
  <c r="D241" i="9"/>
  <c r="A73" i="9"/>
  <c r="B73" i="9"/>
  <c r="D73" i="9"/>
  <c r="I123" i="8"/>
  <c r="H123" i="8"/>
  <c r="G123" i="8"/>
  <c r="I110" i="8"/>
  <c r="H110" i="8"/>
  <c r="G110" i="8"/>
  <c r="I54" i="8"/>
  <c r="H54" i="8"/>
  <c r="G54" i="8"/>
  <c r="I103" i="8"/>
  <c r="H103" i="8"/>
  <c r="G103" i="8"/>
  <c r="I90" i="8"/>
  <c r="H90" i="8"/>
  <c r="G90" i="8"/>
  <c r="I28" i="8"/>
  <c r="H28" i="8"/>
  <c r="G28" i="8"/>
  <c r="A28" i="8"/>
  <c r="B28" i="8"/>
  <c r="C28" i="8"/>
  <c r="D28" i="8"/>
  <c r="E28" i="8"/>
  <c r="A90" i="8"/>
  <c r="B90" i="8"/>
  <c r="C90" i="8"/>
  <c r="D90" i="8"/>
  <c r="E90" i="8"/>
  <c r="A103" i="8"/>
  <c r="B103" i="8"/>
  <c r="C103" i="8"/>
  <c r="D103" i="8"/>
  <c r="E103" i="8"/>
  <c r="A54" i="8"/>
  <c r="B54" i="8"/>
  <c r="C54" i="8"/>
  <c r="D54" i="8"/>
  <c r="E54" i="8"/>
  <c r="A110" i="8"/>
  <c r="B110" i="8"/>
  <c r="C110" i="8"/>
  <c r="D110" i="8"/>
  <c r="E110" i="8"/>
  <c r="A123" i="8"/>
  <c r="B123" i="8"/>
  <c r="D123" i="8"/>
  <c r="E123" i="8"/>
  <c r="H21" i="7"/>
  <c r="G21" i="7"/>
  <c r="F21" i="7"/>
  <c r="A21" i="7"/>
  <c r="B21" i="7"/>
  <c r="C21" i="7"/>
  <c r="D21" i="7"/>
  <c r="Q15" i="6"/>
  <c r="R15" i="6"/>
  <c r="S15" i="6"/>
  <c r="T15" i="6"/>
  <c r="U15" i="6"/>
  <c r="V15" i="6"/>
  <c r="W15" i="6"/>
  <c r="X15" i="6"/>
  <c r="Y15" i="6"/>
  <c r="Z15" i="6"/>
  <c r="Q43" i="6"/>
  <c r="R43" i="6"/>
  <c r="S43" i="6"/>
  <c r="T43" i="6"/>
  <c r="U43" i="6"/>
  <c r="V43" i="6"/>
  <c r="W43" i="6"/>
  <c r="X43" i="6"/>
  <c r="Y43" i="6"/>
  <c r="Z43" i="6"/>
  <c r="N43" i="6"/>
  <c r="N15" i="6"/>
  <c r="I15" i="6"/>
  <c r="J15" i="6"/>
  <c r="K15" i="6"/>
  <c r="L15" i="6"/>
  <c r="I43" i="6"/>
  <c r="J43" i="6"/>
  <c r="K43" i="6"/>
  <c r="L43" i="6"/>
  <c r="A15" i="6"/>
  <c r="B15" i="6"/>
  <c r="C15" i="6"/>
  <c r="D15" i="6"/>
  <c r="A43" i="6"/>
  <c r="B43" i="6"/>
  <c r="C43" i="6"/>
  <c r="D43" i="6"/>
  <c r="K56" i="5"/>
  <c r="L56" i="5"/>
  <c r="M56" i="5"/>
  <c r="N56" i="5"/>
  <c r="K179" i="5"/>
  <c r="L179" i="5"/>
  <c r="M179" i="5"/>
  <c r="N179" i="5"/>
  <c r="K189" i="5"/>
  <c r="L189" i="5"/>
  <c r="M189" i="5"/>
  <c r="N189" i="5"/>
  <c r="K191" i="5"/>
  <c r="L191" i="5"/>
  <c r="M191" i="5"/>
  <c r="N191" i="5"/>
  <c r="K146" i="5"/>
  <c r="L146" i="5"/>
  <c r="M146" i="5"/>
  <c r="N146" i="5"/>
  <c r="K63" i="5"/>
  <c r="L63" i="5"/>
  <c r="M63" i="5"/>
  <c r="N63" i="5"/>
  <c r="K211" i="5"/>
  <c r="L211" i="5"/>
  <c r="M211" i="5"/>
  <c r="N211" i="5"/>
  <c r="K96" i="5"/>
  <c r="L96" i="5"/>
  <c r="M96" i="5"/>
  <c r="N96" i="5"/>
  <c r="K133" i="5"/>
  <c r="L133" i="5"/>
  <c r="M133" i="5"/>
  <c r="N133" i="5"/>
  <c r="K114" i="5"/>
  <c r="L114" i="5"/>
  <c r="M114" i="5"/>
  <c r="N114" i="5"/>
  <c r="K139" i="5"/>
  <c r="L139" i="5"/>
  <c r="M139" i="5"/>
  <c r="N139" i="5"/>
  <c r="K144" i="5"/>
  <c r="L144" i="5"/>
  <c r="M144" i="5"/>
  <c r="N144" i="5"/>
  <c r="H34" i="5"/>
  <c r="G34" i="5"/>
  <c r="F34" i="5"/>
  <c r="H95" i="5"/>
  <c r="G95" i="5"/>
  <c r="F95" i="5"/>
  <c r="H210" i="5"/>
  <c r="G210" i="5"/>
  <c r="F210" i="5"/>
  <c r="H187" i="5"/>
  <c r="G187" i="5"/>
  <c r="F187" i="5"/>
  <c r="H178" i="5"/>
  <c r="G178" i="5"/>
  <c r="F178" i="5"/>
  <c r="H76" i="5"/>
  <c r="G76" i="5"/>
  <c r="F76" i="5"/>
  <c r="H168" i="5"/>
  <c r="G168" i="5"/>
  <c r="F168" i="5"/>
  <c r="H38" i="5"/>
  <c r="G38" i="5"/>
  <c r="F38" i="5"/>
  <c r="H160" i="5"/>
  <c r="G160" i="5"/>
  <c r="F160" i="5"/>
  <c r="H149" i="5"/>
  <c r="G149" i="5"/>
  <c r="F149" i="5"/>
  <c r="H147" i="5"/>
  <c r="G147" i="5"/>
  <c r="F147" i="5"/>
  <c r="H11" i="5"/>
  <c r="G11" i="5"/>
  <c r="F11" i="5"/>
  <c r="H140" i="5"/>
  <c r="G140" i="5"/>
  <c r="F140" i="5"/>
  <c r="A140" i="5"/>
  <c r="B140" i="5"/>
  <c r="C140" i="5"/>
  <c r="D140" i="5"/>
  <c r="A11" i="5"/>
  <c r="B11" i="5"/>
  <c r="C11" i="5"/>
  <c r="D11" i="5"/>
  <c r="A147" i="5"/>
  <c r="B147" i="5"/>
  <c r="C147" i="5"/>
  <c r="D147" i="5"/>
  <c r="A149" i="5"/>
  <c r="B149" i="5"/>
  <c r="C149" i="5"/>
  <c r="D149" i="5"/>
  <c r="A160" i="5"/>
  <c r="B160" i="5"/>
  <c r="C160" i="5"/>
  <c r="D160" i="5"/>
  <c r="A38" i="5"/>
  <c r="B38" i="5"/>
  <c r="C38" i="5"/>
  <c r="D38" i="5"/>
  <c r="A168" i="5"/>
  <c r="B168" i="5"/>
  <c r="C168" i="5"/>
  <c r="D168" i="5"/>
  <c r="A76" i="5"/>
  <c r="B76" i="5"/>
  <c r="C76" i="5"/>
  <c r="D76" i="5"/>
  <c r="A178" i="5"/>
  <c r="B178" i="5"/>
  <c r="C178" i="5"/>
  <c r="D178" i="5"/>
  <c r="A187" i="5"/>
  <c r="B187" i="5"/>
  <c r="C187" i="5"/>
  <c r="D187" i="5"/>
  <c r="A210" i="5"/>
  <c r="B210" i="5"/>
  <c r="C210" i="5"/>
  <c r="D210" i="5"/>
  <c r="A95" i="5"/>
  <c r="B95" i="5"/>
  <c r="C95" i="5"/>
  <c r="D95" i="5"/>
  <c r="A34" i="5"/>
  <c r="B34" i="5"/>
  <c r="C34" i="5"/>
  <c r="D34" i="5"/>
  <c r="Q57" i="3"/>
  <c r="P57" i="3"/>
  <c r="O57" i="3"/>
  <c r="Q335" i="3"/>
  <c r="P335" i="3"/>
  <c r="O335" i="3"/>
  <c r="Q157" i="3"/>
  <c r="P157" i="3"/>
  <c r="O157" i="3"/>
  <c r="Q226" i="3"/>
  <c r="P226" i="3"/>
  <c r="O226" i="3"/>
  <c r="Q27" i="3"/>
  <c r="P27" i="3"/>
  <c r="O27" i="3"/>
  <c r="Q309" i="3"/>
  <c r="P309" i="3"/>
  <c r="O309" i="3"/>
  <c r="Q306" i="3"/>
  <c r="P306" i="3"/>
  <c r="O306" i="3"/>
  <c r="Q304" i="3"/>
  <c r="P304" i="3"/>
  <c r="O304" i="3"/>
  <c r="Q46" i="3"/>
  <c r="P46" i="3"/>
  <c r="O46" i="3"/>
  <c r="Q53" i="3"/>
  <c r="P53" i="3"/>
  <c r="O53" i="3"/>
  <c r="Q8" i="3"/>
  <c r="P8" i="3"/>
  <c r="O8" i="3"/>
  <c r="Q107" i="3"/>
  <c r="P107" i="3"/>
  <c r="O107" i="3"/>
  <c r="Q267" i="3"/>
  <c r="P267" i="3"/>
  <c r="O267" i="3"/>
  <c r="Q198" i="3"/>
  <c r="P198" i="3"/>
  <c r="O198" i="3"/>
  <c r="Q177" i="3"/>
  <c r="P177" i="3"/>
  <c r="O177" i="3"/>
  <c r="Q259" i="3"/>
  <c r="P259" i="3"/>
  <c r="O259" i="3"/>
  <c r="J259" i="3"/>
  <c r="K259" i="3"/>
  <c r="L259" i="3"/>
  <c r="M259" i="3"/>
  <c r="J177" i="3"/>
  <c r="L177" i="3"/>
  <c r="M177" i="3"/>
  <c r="J198" i="3"/>
  <c r="K198" i="3"/>
  <c r="L198" i="3"/>
  <c r="M198" i="3"/>
  <c r="J267" i="3"/>
  <c r="K267" i="3"/>
  <c r="L267" i="3"/>
  <c r="M267" i="3"/>
  <c r="J107" i="3"/>
  <c r="K107" i="3"/>
  <c r="L107" i="3"/>
  <c r="M107" i="3"/>
  <c r="J8" i="3"/>
  <c r="K8" i="3"/>
  <c r="L8" i="3"/>
  <c r="M8" i="3"/>
  <c r="J53" i="3"/>
  <c r="K53" i="3"/>
  <c r="L53" i="3"/>
  <c r="M53" i="3"/>
  <c r="J46" i="3"/>
  <c r="K46" i="3"/>
  <c r="L46" i="3"/>
  <c r="M46" i="3"/>
  <c r="J304" i="3"/>
  <c r="K304" i="3"/>
  <c r="L304" i="3"/>
  <c r="M304" i="3"/>
  <c r="J306" i="3"/>
  <c r="L306" i="3"/>
  <c r="M306" i="3"/>
  <c r="J309" i="3"/>
  <c r="K309" i="3"/>
  <c r="L309" i="3"/>
  <c r="M309" i="3"/>
  <c r="J27" i="3"/>
  <c r="K27" i="3"/>
  <c r="L27" i="3"/>
  <c r="M27" i="3"/>
  <c r="J226" i="3"/>
  <c r="K226" i="3"/>
  <c r="L226" i="3"/>
  <c r="M226" i="3"/>
  <c r="J157" i="3"/>
  <c r="K157" i="3"/>
  <c r="L157" i="3"/>
  <c r="M157" i="3"/>
  <c r="J335" i="3"/>
  <c r="K335" i="3"/>
  <c r="M335" i="3"/>
  <c r="J57" i="3"/>
  <c r="K57" i="3"/>
  <c r="M57" i="3"/>
  <c r="L37" i="3"/>
  <c r="R37" i="3"/>
  <c r="N106" i="3"/>
  <c r="L328" i="3"/>
  <c r="R328" i="3"/>
  <c r="N153" i="3"/>
  <c r="R110" i="3"/>
  <c r="N238" i="3"/>
  <c r="L327" i="3"/>
  <c r="R327" i="3"/>
  <c r="N263" i="3"/>
  <c r="R239" i="3"/>
  <c r="N148" i="3"/>
  <c r="L326" i="3"/>
  <c r="R326" i="3"/>
  <c r="N329" i="3"/>
  <c r="L149" i="3"/>
  <c r="R149" i="3"/>
  <c r="N110" i="3"/>
  <c r="L125" i="3"/>
  <c r="R125" i="3"/>
  <c r="N94" i="3"/>
  <c r="I307" i="3"/>
  <c r="C91" i="3"/>
  <c r="I91" i="3"/>
  <c r="C177" i="3"/>
  <c r="I177" i="3"/>
  <c r="C216" i="3"/>
  <c r="I216" i="3"/>
  <c r="C205" i="3"/>
  <c r="I205" i="3"/>
  <c r="I23" i="3"/>
  <c r="I164" i="3"/>
  <c r="I125" i="3"/>
  <c r="C90" i="3"/>
  <c r="I90" i="3"/>
  <c r="C147" i="3"/>
  <c r="I147" i="3"/>
  <c r="C206" i="3"/>
  <c r="I206" i="3"/>
  <c r="C172" i="3"/>
  <c r="I172" i="3"/>
  <c r="C161" i="3"/>
  <c r="I161" i="3"/>
  <c r="C96" i="3"/>
  <c r="I96" i="3"/>
  <c r="C208" i="3"/>
  <c r="I208" i="3"/>
  <c r="C40" i="3"/>
  <c r="I40" i="3"/>
  <c r="I306" i="3"/>
  <c r="C68" i="3"/>
  <c r="I68" i="3"/>
  <c r="C46" i="3"/>
  <c r="I46" i="3"/>
  <c r="C193" i="3"/>
  <c r="I193" i="3"/>
  <c r="C191" i="3"/>
  <c r="I191" i="3"/>
  <c r="E55" i="3"/>
  <c r="E160" i="3"/>
  <c r="E144" i="3"/>
  <c r="E170" i="3"/>
  <c r="E252" i="3"/>
  <c r="E225" i="3"/>
  <c r="E86" i="3"/>
  <c r="E310" i="3"/>
  <c r="E125" i="3"/>
  <c r="E121" i="3"/>
  <c r="E4" i="3"/>
  <c r="E138" i="3"/>
  <c r="E286" i="3"/>
  <c r="E60" i="3"/>
  <c r="E155" i="3"/>
  <c r="E227" i="3"/>
  <c r="E178" i="3"/>
  <c r="E84" i="3"/>
  <c r="E27" i="3"/>
  <c r="E149" i="3"/>
  <c r="E36" i="3"/>
  <c r="H92" i="3"/>
  <c r="G92" i="3"/>
  <c r="F92" i="3"/>
  <c r="H316" i="3"/>
  <c r="G316" i="3"/>
  <c r="F316" i="3"/>
  <c r="H312" i="3"/>
  <c r="G312" i="3"/>
  <c r="F312" i="3"/>
  <c r="H301" i="3"/>
  <c r="G301" i="3"/>
  <c r="F301" i="3"/>
  <c r="H289" i="3"/>
  <c r="G289" i="3"/>
  <c r="F289" i="3"/>
  <c r="H18" i="3"/>
  <c r="G18" i="3"/>
  <c r="F18" i="3"/>
  <c r="H278" i="3"/>
  <c r="G278" i="3"/>
  <c r="F278" i="3"/>
  <c r="H43" i="3"/>
  <c r="G43" i="3"/>
  <c r="F43" i="3"/>
  <c r="H268" i="3"/>
  <c r="G268" i="3"/>
  <c r="F268" i="3"/>
  <c r="H186" i="3"/>
  <c r="G186" i="3"/>
  <c r="F186" i="3"/>
  <c r="H78" i="3"/>
  <c r="G78" i="3"/>
  <c r="F78" i="3"/>
  <c r="H101" i="3"/>
  <c r="G101" i="3"/>
  <c r="F101" i="3"/>
  <c r="H184" i="3"/>
  <c r="G184" i="3"/>
  <c r="F184" i="3"/>
  <c r="A184" i="3"/>
  <c r="B184" i="3"/>
  <c r="C184" i="3"/>
  <c r="D184" i="3"/>
  <c r="A101" i="3"/>
  <c r="B101" i="3"/>
  <c r="C101" i="3"/>
  <c r="D101" i="3"/>
  <c r="A78" i="3"/>
  <c r="B78" i="3"/>
  <c r="C78" i="3"/>
  <c r="D78" i="3"/>
  <c r="A186" i="3"/>
  <c r="B186" i="3"/>
  <c r="C186" i="3"/>
  <c r="D186" i="3"/>
  <c r="A268" i="3"/>
  <c r="B268" i="3"/>
  <c r="C268" i="3"/>
  <c r="D268" i="3"/>
  <c r="A43" i="3"/>
  <c r="B43" i="3"/>
  <c r="C43" i="3"/>
  <c r="D43" i="3"/>
  <c r="A278" i="3"/>
  <c r="C278" i="3"/>
  <c r="D278" i="3"/>
  <c r="A18" i="3"/>
  <c r="B18" i="3"/>
  <c r="C18" i="3"/>
  <c r="D18" i="3"/>
  <c r="A289" i="3"/>
  <c r="B289" i="3"/>
  <c r="C289" i="3"/>
  <c r="D289" i="3"/>
  <c r="A301" i="3"/>
  <c r="B301" i="3"/>
  <c r="C301" i="3"/>
  <c r="D301" i="3"/>
  <c r="A312" i="3"/>
  <c r="B312" i="3"/>
  <c r="D312" i="3"/>
  <c r="A316" i="3"/>
  <c r="B316" i="3"/>
  <c r="D316" i="3"/>
  <c r="A92" i="3"/>
  <c r="B92" i="3"/>
  <c r="D92" i="3"/>
  <c r="N7" i="4"/>
  <c r="O7" i="4"/>
  <c r="P7" i="4"/>
  <c r="N42" i="4"/>
  <c r="O42" i="4"/>
  <c r="P42" i="4"/>
  <c r="N40" i="4"/>
  <c r="O40" i="4"/>
  <c r="P40" i="4"/>
  <c r="A7" i="4"/>
  <c r="B7" i="4"/>
  <c r="C7" i="4"/>
  <c r="D7" i="4"/>
  <c r="E7" i="4"/>
  <c r="F7" i="4"/>
  <c r="G7" i="4"/>
  <c r="H7" i="4"/>
  <c r="I7" i="4"/>
  <c r="J7" i="4"/>
  <c r="K7" i="4"/>
  <c r="L7" i="4"/>
  <c r="A42" i="4"/>
  <c r="B42" i="4"/>
  <c r="C42" i="4"/>
  <c r="D42" i="4"/>
  <c r="E42" i="4"/>
  <c r="F42" i="4"/>
  <c r="G42" i="4"/>
  <c r="H42" i="4"/>
  <c r="I42" i="4"/>
  <c r="J42" i="4"/>
  <c r="K42" i="4"/>
  <c r="L42" i="4"/>
  <c r="A40" i="4"/>
  <c r="B40" i="4"/>
  <c r="D40" i="4"/>
  <c r="E40" i="4"/>
  <c r="F40" i="4"/>
  <c r="G40" i="4"/>
  <c r="H40" i="4"/>
  <c r="I40" i="4"/>
  <c r="J40" i="4"/>
  <c r="K40" i="4"/>
  <c r="L40" i="4"/>
  <c r="H226" i="9"/>
  <c r="G226" i="9"/>
  <c r="F226" i="9"/>
  <c r="H216" i="9"/>
  <c r="G216" i="9"/>
  <c r="F216" i="9"/>
  <c r="H117" i="9"/>
  <c r="G117" i="9"/>
  <c r="F117" i="9"/>
  <c r="H194" i="9"/>
  <c r="G194" i="9"/>
  <c r="F194" i="9"/>
  <c r="H148" i="9"/>
  <c r="G148" i="9"/>
  <c r="F148" i="9"/>
  <c r="H3" i="9"/>
  <c r="G3" i="9"/>
  <c r="F3" i="9"/>
  <c r="A3" i="9"/>
  <c r="B3" i="9"/>
  <c r="C3" i="9"/>
  <c r="D3" i="9"/>
  <c r="A148" i="9"/>
  <c r="C148" i="9"/>
  <c r="D148" i="9"/>
  <c r="A194" i="9"/>
  <c r="B194" i="9"/>
  <c r="C194" i="9"/>
  <c r="D194" i="9"/>
  <c r="A117" i="9"/>
  <c r="B117" i="9"/>
  <c r="C117" i="9"/>
  <c r="D117" i="9"/>
  <c r="A216" i="9"/>
  <c r="B216" i="9"/>
  <c r="C216" i="9"/>
  <c r="D216" i="9"/>
  <c r="A226" i="9"/>
  <c r="B226" i="9"/>
  <c r="C226" i="9"/>
  <c r="D226" i="9"/>
  <c r="I39" i="8"/>
  <c r="H39" i="8"/>
  <c r="G39" i="8"/>
  <c r="I113" i="8"/>
  <c r="H113" i="8"/>
  <c r="G113" i="8"/>
  <c r="I111" i="8"/>
  <c r="H111" i="8"/>
  <c r="G111" i="8"/>
  <c r="I25" i="8"/>
  <c r="H25" i="8"/>
  <c r="G25" i="8"/>
  <c r="I30" i="8"/>
  <c r="H30" i="8"/>
  <c r="G30" i="8"/>
  <c r="A30" i="8"/>
  <c r="B30" i="8"/>
  <c r="C30" i="8"/>
  <c r="D30" i="8"/>
  <c r="E30" i="8"/>
  <c r="A25" i="8"/>
  <c r="B25" i="8"/>
  <c r="C25" i="8"/>
  <c r="D25" i="8"/>
  <c r="E25" i="8"/>
  <c r="A111" i="8"/>
  <c r="B111" i="8"/>
  <c r="C111" i="8"/>
  <c r="D111" i="8"/>
  <c r="E111" i="8"/>
  <c r="A113" i="8"/>
  <c r="B113" i="8"/>
  <c r="C113" i="8"/>
  <c r="D113" i="8"/>
  <c r="E113" i="8"/>
  <c r="A39" i="8"/>
  <c r="C39" i="8"/>
  <c r="D39" i="8"/>
  <c r="E39" i="8"/>
  <c r="H13" i="7"/>
  <c r="G13" i="7"/>
  <c r="F13" i="7"/>
  <c r="A13" i="7"/>
  <c r="B13" i="7"/>
  <c r="C13" i="7"/>
  <c r="D13" i="7"/>
  <c r="Q20" i="6"/>
  <c r="R20" i="6"/>
  <c r="S20" i="6"/>
  <c r="T20" i="6"/>
  <c r="U20" i="6"/>
  <c r="V20" i="6"/>
  <c r="W20" i="6"/>
  <c r="X20" i="6"/>
  <c r="Y20" i="6"/>
  <c r="Z20" i="6"/>
  <c r="N20" i="6"/>
  <c r="I20" i="6"/>
  <c r="J20" i="6"/>
  <c r="A20" i="6"/>
  <c r="B20" i="6"/>
  <c r="C20" i="6"/>
  <c r="D20" i="6"/>
  <c r="K151" i="5"/>
  <c r="L151" i="5"/>
  <c r="M151" i="5"/>
  <c r="N151" i="5"/>
  <c r="K81" i="5"/>
  <c r="L81" i="5"/>
  <c r="M81" i="5"/>
  <c r="N81" i="5"/>
  <c r="K176" i="5"/>
  <c r="L176" i="5"/>
  <c r="M176" i="5"/>
  <c r="N176" i="5"/>
  <c r="K41" i="5"/>
  <c r="L41" i="5"/>
  <c r="M41" i="5"/>
  <c r="N41" i="5"/>
  <c r="K194" i="5"/>
  <c r="L194" i="5"/>
  <c r="M194" i="5"/>
  <c r="N194" i="5"/>
  <c r="K9" i="5"/>
  <c r="L9" i="5"/>
  <c r="M9" i="5"/>
  <c r="N9" i="5"/>
  <c r="K68" i="5"/>
  <c r="L68" i="5"/>
  <c r="M68" i="5"/>
  <c r="N68" i="5"/>
  <c r="K102" i="5"/>
  <c r="L102" i="5"/>
  <c r="M102" i="5"/>
  <c r="N102" i="5"/>
  <c r="K235" i="5"/>
  <c r="M235" i="5"/>
  <c r="N235" i="5"/>
  <c r="K132" i="5"/>
  <c r="L132" i="5"/>
  <c r="M132" i="5"/>
  <c r="N132" i="5"/>
  <c r="K263" i="5"/>
  <c r="L263" i="5"/>
  <c r="M263" i="5"/>
  <c r="N263" i="5"/>
  <c r="K107" i="5"/>
  <c r="L107" i="5"/>
  <c r="M107" i="5"/>
  <c r="N107" i="5"/>
  <c r="K269" i="5"/>
  <c r="L269" i="5"/>
  <c r="M269" i="5"/>
  <c r="N269" i="5"/>
  <c r="K272" i="5"/>
  <c r="L272" i="5"/>
  <c r="M272" i="5"/>
  <c r="N272" i="5"/>
  <c r="H230" i="5"/>
  <c r="G230" i="5"/>
  <c r="F230" i="5"/>
  <c r="H224" i="5"/>
  <c r="G224" i="5"/>
  <c r="F224" i="5"/>
  <c r="H52" i="5"/>
  <c r="G52" i="5"/>
  <c r="F52" i="5"/>
  <c r="H50" i="5"/>
  <c r="G50" i="5"/>
  <c r="F50" i="5"/>
  <c r="H80" i="5"/>
  <c r="G80" i="5"/>
  <c r="F80" i="5"/>
  <c r="H88" i="5"/>
  <c r="G88" i="5"/>
  <c r="F88" i="5"/>
  <c r="H141" i="5"/>
  <c r="G141" i="5"/>
  <c r="F141" i="5"/>
  <c r="H86" i="5"/>
  <c r="G86" i="5"/>
  <c r="F86" i="5"/>
  <c r="A86" i="5"/>
  <c r="B86" i="5"/>
  <c r="C86" i="5"/>
  <c r="D86" i="5"/>
  <c r="A141" i="5"/>
  <c r="B141" i="5"/>
  <c r="C141" i="5"/>
  <c r="D141" i="5"/>
  <c r="A88" i="5"/>
  <c r="B88" i="5"/>
  <c r="C88" i="5"/>
  <c r="D88" i="5"/>
  <c r="A80" i="5"/>
  <c r="B80" i="5"/>
  <c r="C80" i="5"/>
  <c r="D80" i="5"/>
  <c r="A50" i="5"/>
  <c r="B50" i="5"/>
  <c r="C50" i="5"/>
  <c r="D50" i="5"/>
  <c r="A52" i="5"/>
  <c r="B52" i="5"/>
  <c r="C52" i="5"/>
  <c r="D52" i="5"/>
  <c r="A224" i="5"/>
  <c r="B224" i="5"/>
  <c r="C224" i="5"/>
  <c r="D224" i="5"/>
  <c r="A230" i="5"/>
  <c r="B230" i="5"/>
  <c r="C230" i="5"/>
  <c r="D230" i="5"/>
  <c r="R42" i="3"/>
  <c r="N162" i="3"/>
  <c r="R94" i="3"/>
  <c r="N68" i="3"/>
  <c r="L325" i="3"/>
  <c r="R325" i="3"/>
  <c r="N65" i="3"/>
  <c r="L224" i="3"/>
  <c r="R224" i="3"/>
  <c r="N298" i="3"/>
  <c r="L204" i="3"/>
  <c r="R204" i="3"/>
  <c r="N137" i="3"/>
  <c r="L187" i="3"/>
  <c r="R187" i="3"/>
  <c r="N286" i="3"/>
  <c r="R324" i="3"/>
  <c r="N175" i="3"/>
  <c r="R162" i="3"/>
  <c r="N185" i="3"/>
  <c r="L75" i="3"/>
  <c r="R75" i="3"/>
  <c r="N265" i="3"/>
  <c r="L61" i="3"/>
  <c r="R61" i="3"/>
  <c r="N57" i="3"/>
  <c r="L323" i="3"/>
  <c r="R323" i="3"/>
  <c r="N335" i="3"/>
  <c r="L322" i="3"/>
  <c r="R322" i="3"/>
  <c r="N157" i="3"/>
  <c r="R159" i="3"/>
  <c r="N226" i="3"/>
  <c r="Q221" i="3"/>
  <c r="P221" i="3"/>
  <c r="O221" i="3"/>
  <c r="Q12" i="3"/>
  <c r="P12" i="3"/>
  <c r="O12" i="3"/>
  <c r="Q37" i="3"/>
  <c r="P37" i="3"/>
  <c r="O37" i="3"/>
  <c r="Q326" i="3"/>
  <c r="P326" i="3"/>
  <c r="O326" i="3"/>
  <c r="Q257" i="3"/>
  <c r="P257" i="3"/>
  <c r="O257" i="3"/>
  <c r="Q99" i="3"/>
  <c r="P99" i="3"/>
  <c r="O99" i="3"/>
  <c r="Q26" i="3"/>
  <c r="P26" i="3"/>
  <c r="O26" i="3"/>
  <c r="Q64" i="3"/>
  <c r="P64" i="3"/>
  <c r="O64" i="3"/>
  <c r="Q266" i="3"/>
  <c r="P266" i="3"/>
  <c r="O266" i="3"/>
  <c r="Q200" i="3"/>
  <c r="P200" i="3"/>
  <c r="O200" i="3"/>
  <c r="Q225" i="3"/>
  <c r="P225" i="3"/>
  <c r="O225" i="3"/>
  <c r="J225" i="3"/>
  <c r="K225" i="3"/>
  <c r="L225" i="3"/>
  <c r="M225" i="3"/>
  <c r="J200" i="3"/>
  <c r="K200" i="3"/>
  <c r="L200" i="3"/>
  <c r="M200" i="3"/>
  <c r="J266" i="3"/>
  <c r="K266" i="3"/>
  <c r="L266" i="3"/>
  <c r="M266" i="3"/>
  <c r="J64" i="3"/>
  <c r="K64" i="3"/>
  <c r="L64" i="3"/>
  <c r="M64" i="3"/>
  <c r="J26" i="3"/>
  <c r="K26" i="3"/>
  <c r="L26" i="3"/>
  <c r="M26" i="3"/>
  <c r="J99" i="3"/>
  <c r="K99" i="3"/>
  <c r="L99" i="3"/>
  <c r="M99" i="3"/>
  <c r="J257" i="3"/>
  <c r="K257" i="3"/>
  <c r="L257" i="3"/>
  <c r="M257" i="3"/>
  <c r="J326" i="3"/>
  <c r="K326" i="3"/>
  <c r="M326" i="3"/>
  <c r="J37" i="3"/>
  <c r="K37" i="3"/>
  <c r="M37" i="3"/>
  <c r="J12" i="3"/>
  <c r="K12" i="3"/>
  <c r="M12" i="3"/>
  <c r="J221" i="3"/>
  <c r="K221" i="3"/>
  <c r="M221" i="3"/>
  <c r="H91" i="3"/>
  <c r="G91" i="3"/>
  <c r="F91" i="3"/>
  <c r="H172" i="3"/>
  <c r="G172" i="3"/>
  <c r="F172" i="3"/>
  <c r="H81" i="3"/>
  <c r="G81" i="3"/>
  <c r="F81" i="3"/>
  <c r="H167" i="3"/>
  <c r="G167" i="3"/>
  <c r="F167" i="3"/>
  <c r="H274" i="3"/>
  <c r="G274" i="3"/>
  <c r="F274" i="3"/>
  <c r="H21" i="3"/>
  <c r="G21" i="3"/>
  <c r="F21" i="3"/>
  <c r="H243" i="3"/>
  <c r="G243" i="3"/>
  <c r="F243" i="3"/>
  <c r="H105" i="3"/>
  <c r="G105" i="3"/>
  <c r="F105" i="3"/>
  <c r="H14" i="3"/>
  <c r="G14" i="3"/>
  <c r="F14" i="3"/>
  <c r="A14" i="3"/>
  <c r="B14" i="3"/>
  <c r="C14" i="3"/>
  <c r="D14" i="3"/>
  <c r="A105" i="3"/>
  <c r="B105" i="3"/>
  <c r="C105" i="3"/>
  <c r="D105" i="3"/>
  <c r="A243" i="3"/>
  <c r="C243" i="3"/>
  <c r="D243" i="3"/>
  <c r="A21" i="3"/>
  <c r="B21" i="3"/>
  <c r="C21" i="3"/>
  <c r="D21" i="3"/>
  <c r="A274" i="3"/>
  <c r="B274" i="3"/>
  <c r="C274" i="3"/>
  <c r="D274" i="3"/>
  <c r="A167" i="3"/>
  <c r="C167" i="3"/>
  <c r="D167" i="3"/>
  <c r="A81" i="3"/>
  <c r="B81" i="3"/>
  <c r="C81" i="3"/>
  <c r="D81" i="3"/>
  <c r="A172" i="3"/>
  <c r="B172" i="3"/>
  <c r="D172" i="3"/>
  <c r="A91" i="3"/>
  <c r="B91" i="3"/>
  <c r="D91" i="3"/>
  <c r="N3" i="4"/>
  <c r="O3" i="4"/>
  <c r="P3" i="4"/>
  <c r="N75" i="4"/>
  <c r="O75" i="4"/>
  <c r="P75" i="4"/>
  <c r="N83" i="4"/>
  <c r="O83" i="4"/>
  <c r="P83" i="4"/>
  <c r="A3" i="4"/>
  <c r="B3" i="4"/>
  <c r="C3" i="4"/>
  <c r="D3" i="4"/>
  <c r="E3" i="4"/>
  <c r="F3" i="4"/>
  <c r="G3" i="4"/>
  <c r="H3" i="4"/>
  <c r="I3" i="4"/>
  <c r="J3" i="4"/>
  <c r="K3" i="4"/>
  <c r="L3" i="4"/>
  <c r="A75" i="4"/>
  <c r="B75" i="4"/>
  <c r="C75" i="4"/>
  <c r="D75" i="4"/>
  <c r="E75" i="4"/>
  <c r="F75" i="4"/>
  <c r="G75" i="4"/>
  <c r="H75" i="4"/>
  <c r="I75" i="4"/>
  <c r="J75" i="4"/>
  <c r="K75" i="4"/>
  <c r="L75" i="4"/>
  <c r="A83" i="4"/>
  <c r="B83" i="4"/>
  <c r="C83" i="4"/>
  <c r="D83" i="4"/>
  <c r="E83" i="4"/>
  <c r="F83" i="4"/>
  <c r="G83" i="4"/>
  <c r="H83" i="4"/>
  <c r="I83" i="4"/>
  <c r="J83" i="4"/>
  <c r="K83" i="4"/>
  <c r="L83" i="4"/>
  <c r="H50" i="9"/>
  <c r="G50" i="9"/>
  <c r="F50" i="9"/>
  <c r="H28" i="9"/>
  <c r="G28" i="9"/>
  <c r="F28" i="9"/>
  <c r="H96" i="9"/>
  <c r="G96" i="9"/>
  <c r="F96" i="9"/>
  <c r="H47" i="9"/>
  <c r="G47" i="9"/>
  <c r="F47" i="9"/>
  <c r="H156" i="9"/>
  <c r="G156" i="9"/>
  <c r="F156" i="9"/>
  <c r="H27" i="9"/>
  <c r="G27" i="9"/>
  <c r="F27" i="9"/>
  <c r="H49" i="9"/>
  <c r="G49" i="9"/>
  <c r="F49" i="9"/>
  <c r="H126" i="9"/>
  <c r="G126" i="9"/>
  <c r="F126" i="9"/>
  <c r="A126" i="9"/>
  <c r="C126" i="9"/>
  <c r="D126" i="9"/>
  <c r="A49" i="9"/>
  <c r="B49" i="9"/>
  <c r="C49" i="9"/>
  <c r="D49" i="9"/>
  <c r="A27" i="9"/>
  <c r="B27" i="9"/>
  <c r="C27" i="9"/>
  <c r="D27" i="9"/>
  <c r="A156" i="9"/>
  <c r="B156" i="9"/>
  <c r="C156" i="9"/>
  <c r="D156" i="9"/>
  <c r="A47" i="9"/>
  <c r="B47" i="9"/>
  <c r="C47" i="9"/>
  <c r="D47" i="9"/>
  <c r="A96" i="9"/>
  <c r="B96" i="9"/>
  <c r="C96" i="9"/>
  <c r="D96" i="9"/>
  <c r="A28" i="9"/>
  <c r="B28" i="9"/>
  <c r="C28" i="9"/>
  <c r="D28" i="9"/>
  <c r="A50" i="9"/>
  <c r="B50" i="9"/>
  <c r="C50" i="9"/>
  <c r="D50" i="9"/>
  <c r="I23" i="8"/>
  <c r="H23" i="8"/>
  <c r="G23" i="8"/>
  <c r="I24" i="8"/>
  <c r="H24" i="8"/>
  <c r="G24" i="8"/>
  <c r="I88" i="8"/>
  <c r="H88" i="8"/>
  <c r="G88" i="8"/>
  <c r="A88" i="8"/>
  <c r="B88" i="8"/>
  <c r="C88" i="8"/>
  <c r="D88" i="8"/>
  <c r="E88" i="8"/>
  <c r="A24" i="8"/>
  <c r="B24" i="8"/>
  <c r="C24" i="8"/>
  <c r="D24" i="8"/>
  <c r="E24" i="8"/>
  <c r="A23" i="8"/>
  <c r="B23" i="8"/>
  <c r="C23" i="8"/>
  <c r="D23" i="8"/>
  <c r="E23" i="8"/>
  <c r="H35" i="7"/>
  <c r="G35" i="7"/>
  <c r="F35" i="7"/>
  <c r="H7" i="7"/>
  <c r="G7" i="7"/>
  <c r="F7" i="7"/>
  <c r="A7" i="7"/>
  <c r="B7" i="7"/>
  <c r="C7" i="7"/>
  <c r="D7" i="7"/>
  <c r="A35" i="7"/>
  <c r="B35" i="7"/>
  <c r="C35" i="7"/>
  <c r="D35" i="7"/>
  <c r="Q42" i="6"/>
  <c r="R42" i="6"/>
  <c r="S42" i="6"/>
  <c r="T42" i="6"/>
  <c r="U42" i="6"/>
  <c r="V42" i="6"/>
  <c r="W42" i="6"/>
  <c r="X42" i="6"/>
  <c r="Y42" i="6"/>
  <c r="Z42" i="6"/>
  <c r="Q32" i="6"/>
  <c r="R32" i="6"/>
  <c r="S32" i="6"/>
  <c r="T32" i="6"/>
  <c r="U32" i="6"/>
  <c r="V32" i="6"/>
  <c r="W32" i="6"/>
  <c r="X32" i="6"/>
  <c r="Y32" i="6"/>
  <c r="Z32" i="6"/>
  <c r="N32" i="6"/>
  <c r="N42" i="6"/>
  <c r="I42" i="6"/>
  <c r="J42" i="6"/>
  <c r="K42" i="6"/>
  <c r="L42" i="6"/>
  <c r="I32" i="6"/>
  <c r="J32" i="6"/>
  <c r="K32" i="6"/>
  <c r="L32" i="6"/>
  <c r="A42" i="6"/>
  <c r="B42" i="6"/>
  <c r="C42" i="6"/>
  <c r="D42" i="6"/>
  <c r="A32" i="6"/>
  <c r="B32" i="6"/>
  <c r="C32" i="6"/>
  <c r="D32" i="6"/>
  <c r="K28" i="5"/>
  <c r="L28" i="5"/>
  <c r="M28" i="5"/>
  <c r="N28" i="5"/>
  <c r="K172" i="5"/>
  <c r="L172" i="5"/>
  <c r="M172" i="5"/>
  <c r="N172" i="5"/>
  <c r="K113" i="5"/>
  <c r="L113" i="5"/>
  <c r="M113" i="5"/>
  <c r="N113" i="5"/>
  <c r="K64" i="5"/>
  <c r="L64" i="5"/>
  <c r="M64" i="5"/>
  <c r="N64" i="5"/>
  <c r="K209" i="5"/>
  <c r="L209" i="5"/>
  <c r="M209" i="5"/>
  <c r="N209" i="5"/>
  <c r="K218" i="5"/>
  <c r="L218" i="5"/>
  <c r="M218" i="5"/>
  <c r="N218" i="5"/>
  <c r="K259" i="5"/>
  <c r="L259" i="5"/>
  <c r="M259" i="5"/>
  <c r="N259" i="5"/>
  <c r="K86" i="5"/>
  <c r="L86" i="5"/>
  <c r="M86" i="5"/>
  <c r="N86" i="5"/>
  <c r="H208" i="5"/>
  <c r="G208" i="5"/>
  <c r="F208" i="5"/>
  <c r="H56" i="5"/>
  <c r="G56" i="5"/>
  <c r="F56" i="5"/>
  <c r="H180" i="5"/>
  <c r="G180" i="5"/>
  <c r="F180" i="5"/>
  <c r="H177" i="5"/>
  <c r="G177" i="5"/>
  <c r="F177" i="5"/>
  <c r="H174" i="5"/>
  <c r="G174" i="5"/>
  <c r="F174" i="5"/>
  <c r="H162" i="5"/>
  <c r="G162" i="5"/>
  <c r="F162" i="5"/>
  <c r="H157" i="5"/>
  <c r="G157" i="5"/>
  <c r="F157" i="5"/>
  <c r="H87" i="5"/>
  <c r="G87" i="5"/>
  <c r="F87" i="5"/>
  <c r="H82" i="5"/>
  <c r="G82" i="5"/>
  <c r="F82" i="5"/>
  <c r="H113" i="5"/>
  <c r="G113" i="5"/>
  <c r="F113" i="5"/>
  <c r="A113" i="5"/>
  <c r="B113" i="5"/>
  <c r="C113" i="5"/>
  <c r="D113" i="5"/>
  <c r="A82" i="5"/>
  <c r="B82" i="5"/>
  <c r="C82" i="5"/>
  <c r="D82" i="5"/>
  <c r="A87" i="5"/>
  <c r="B87" i="5"/>
  <c r="C87" i="5"/>
  <c r="D87" i="5"/>
  <c r="A157" i="5"/>
  <c r="B157" i="5"/>
  <c r="C157" i="5"/>
  <c r="D157" i="5"/>
  <c r="A162" i="5"/>
  <c r="B162" i="5"/>
  <c r="C162" i="5"/>
  <c r="D162" i="5"/>
  <c r="A174" i="5"/>
  <c r="B174" i="5"/>
  <c r="C174" i="5"/>
  <c r="D174" i="5"/>
  <c r="A177" i="5"/>
  <c r="B177" i="5"/>
  <c r="C177" i="5"/>
  <c r="D177" i="5"/>
  <c r="A180" i="5"/>
  <c r="B180" i="5"/>
  <c r="C180" i="5"/>
  <c r="D180" i="5"/>
  <c r="A56" i="5"/>
  <c r="B56" i="5"/>
  <c r="C56" i="5"/>
  <c r="D56" i="5"/>
  <c r="A208" i="5"/>
  <c r="B208" i="5"/>
  <c r="C208" i="5"/>
  <c r="D208" i="5"/>
  <c r="Q149" i="3"/>
  <c r="P149" i="3"/>
  <c r="O149" i="3"/>
  <c r="Q140" i="3"/>
  <c r="P140" i="3"/>
  <c r="O140" i="3"/>
  <c r="Q190" i="3"/>
  <c r="P190" i="3"/>
  <c r="O190" i="3"/>
  <c r="Q121" i="3"/>
  <c r="P121" i="3"/>
  <c r="O121" i="3"/>
  <c r="Q169" i="3"/>
  <c r="P169" i="3"/>
  <c r="O169" i="3"/>
  <c r="Q146" i="3"/>
  <c r="P146" i="3"/>
  <c r="O146" i="3"/>
  <c r="Q283" i="3"/>
  <c r="P283" i="3"/>
  <c r="O283" i="3"/>
  <c r="Q19" i="3"/>
  <c r="P19" i="3"/>
  <c r="O19" i="3"/>
  <c r="Q154" i="3"/>
  <c r="P154" i="3"/>
  <c r="O154" i="3"/>
  <c r="Q264" i="3"/>
  <c r="P264" i="3"/>
  <c r="O264" i="3"/>
  <c r="J264" i="3"/>
  <c r="K264" i="3"/>
  <c r="L264" i="3"/>
  <c r="M264" i="3"/>
  <c r="J154" i="3"/>
  <c r="K154" i="3"/>
  <c r="L154" i="3"/>
  <c r="M154" i="3"/>
  <c r="J19" i="3"/>
  <c r="K19" i="3"/>
  <c r="L19" i="3"/>
  <c r="M19" i="3"/>
  <c r="J283" i="3"/>
  <c r="K283" i="3"/>
  <c r="L283" i="3"/>
  <c r="M283" i="3"/>
  <c r="J146" i="3"/>
  <c r="K146" i="3"/>
  <c r="L146" i="3"/>
  <c r="M146" i="3"/>
  <c r="J169" i="3"/>
  <c r="K169" i="3"/>
  <c r="L169" i="3"/>
  <c r="M169" i="3"/>
  <c r="J121" i="3"/>
  <c r="K121" i="3"/>
  <c r="L121" i="3"/>
  <c r="M121" i="3"/>
  <c r="J190" i="3"/>
  <c r="K190" i="3"/>
  <c r="L190" i="3"/>
  <c r="M190" i="3"/>
  <c r="J140" i="3"/>
  <c r="K140" i="3"/>
  <c r="L140" i="3"/>
  <c r="M140" i="3"/>
  <c r="J149" i="3"/>
  <c r="K149" i="3"/>
  <c r="M149" i="3"/>
  <c r="H309" i="3"/>
  <c r="G309" i="3"/>
  <c r="F309" i="3"/>
  <c r="H303" i="3"/>
  <c r="G303" i="3"/>
  <c r="F303" i="3"/>
  <c r="H291" i="3"/>
  <c r="G291" i="3"/>
  <c r="F291" i="3"/>
  <c r="H2" i="3"/>
  <c r="G2" i="3"/>
  <c r="F2" i="3"/>
  <c r="H281" i="3"/>
  <c r="G281" i="3"/>
  <c r="F281" i="3"/>
  <c r="H275" i="3"/>
  <c r="G275" i="3"/>
  <c r="F275" i="3"/>
  <c r="H196" i="3"/>
  <c r="G196" i="3"/>
  <c r="F196" i="3"/>
  <c r="H30" i="3"/>
  <c r="G30" i="3"/>
  <c r="F30" i="3"/>
  <c r="H257" i="3"/>
  <c r="G257" i="3"/>
  <c r="F257" i="3"/>
  <c r="H110" i="3"/>
  <c r="G110" i="3"/>
  <c r="F110" i="3"/>
  <c r="H198" i="3"/>
  <c r="G198" i="3"/>
  <c r="F198" i="3"/>
  <c r="H231" i="3"/>
  <c r="G231" i="3"/>
  <c r="F231" i="3"/>
  <c r="H100" i="3"/>
  <c r="G100" i="3"/>
  <c r="F100" i="3"/>
  <c r="H188" i="3"/>
  <c r="G188" i="3"/>
  <c r="F188" i="3"/>
  <c r="A188" i="3"/>
  <c r="B188" i="3"/>
  <c r="C188" i="3"/>
  <c r="D188" i="3"/>
  <c r="A100" i="3"/>
  <c r="B100" i="3"/>
  <c r="C100" i="3"/>
  <c r="D100" i="3"/>
  <c r="A231" i="3"/>
  <c r="B231" i="3"/>
  <c r="C231" i="3"/>
  <c r="D231" i="3"/>
  <c r="A198" i="3"/>
  <c r="B198" i="3"/>
  <c r="C198" i="3"/>
  <c r="D198" i="3"/>
  <c r="A110" i="3"/>
  <c r="B110" i="3"/>
  <c r="C110" i="3"/>
  <c r="D110" i="3"/>
  <c r="A257" i="3"/>
  <c r="B257" i="3"/>
  <c r="C257" i="3"/>
  <c r="D257" i="3"/>
  <c r="A30" i="3"/>
  <c r="B30" i="3"/>
  <c r="C30" i="3"/>
  <c r="D30" i="3"/>
  <c r="A196" i="3"/>
  <c r="B196" i="3"/>
  <c r="C196" i="3"/>
  <c r="D196" i="3"/>
  <c r="A275" i="3"/>
  <c r="B275" i="3"/>
  <c r="C275" i="3"/>
  <c r="D275" i="3"/>
  <c r="A281" i="3"/>
  <c r="B281" i="3"/>
  <c r="C281" i="3"/>
  <c r="D281" i="3"/>
  <c r="A2" i="3"/>
  <c r="B2" i="3"/>
  <c r="C2" i="3"/>
  <c r="D2" i="3"/>
  <c r="A291" i="3"/>
  <c r="B291" i="3"/>
  <c r="C291" i="3"/>
  <c r="D291" i="3"/>
  <c r="A303" i="3"/>
  <c r="B303" i="3"/>
  <c r="C303" i="3"/>
  <c r="D303" i="3"/>
  <c r="A309" i="3"/>
  <c r="B309" i="3"/>
  <c r="D309" i="3"/>
  <c r="N68" i="4"/>
  <c r="O68" i="4"/>
  <c r="P68" i="4"/>
  <c r="N25" i="4"/>
  <c r="O25" i="4"/>
  <c r="P25" i="4"/>
  <c r="N100" i="4"/>
  <c r="O100" i="4"/>
  <c r="P100" i="4"/>
  <c r="N108" i="4"/>
  <c r="O108" i="4"/>
  <c r="P108" i="4"/>
  <c r="A68" i="4"/>
  <c r="B68" i="4"/>
  <c r="D68" i="4"/>
  <c r="E68" i="4"/>
  <c r="F68" i="4"/>
  <c r="G68" i="4"/>
  <c r="H68" i="4"/>
  <c r="I68" i="4"/>
  <c r="J68" i="4"/>
  <c r="K68" i="4"/>
  <c r="L68" i="4"/>
  <c r="A25" i="4"/>
  <c r="B25" i="4"/>
  <c r="C25" i="4"/>
  <c r="D25" i="4"/>
  <c r="E25" i="4"/>
  <c r="F25" i="4"/>
  <c r="G25" i="4"/>
  <c r="H25" i="4"/>
  <c r="I25" i="4"/>
  <c r="J25" i="4"/>
  <c r="K25" i="4"/>
  <c r="L25" i="4"/>
  <c r="A100" i="4"/>
  <c r="B100" i="4"/>
  <c r="C100" i="4"/>
  <c r="D100" i="4"/>
  <c r="E100" i="4"/>
  <c r="F100" i="4"/>
  <c r="G100" i="4"/>
  <c r="H100" i="4"/>
  <c r="I100" i="4"/>
  <c r="J100" i="4"/>
  <c r="K100" i="4"/>
  <c r="L100" i="4"/>
  <c r="A108" i="4"/>
  <c r="B108" i="4"/>
  <c r="C108" i="4"/>
  <c r="D108" i="4"/>
  <c r="E108" i="4"/>
  <c r="F108" i="4"/>
  <c r="G108" i="4"/>
  <c r="H108" i="4"/>
  <c r="I108" i="4"/>
  <c r="J108" i="4"/>
  <c r="K108" i="4"/>
  <c r="L108" i="4"/>
  <c r="H17" i="9"/>
  <c r="G17" i="9"/>
  <c r="F17" i="9"/>
  <c r="H62" i="9"/>
  <c r="G62" i="9"/>
  <c r="F62" i="9"/>
  <c r="H208" i="9"/>
  <c r="G208" i="9"/>
  <c r="F208" i="9"/>
  <c r="H99" i="9"/>
  <c r="G99" i="9"/>
  <c r="F99" i="9"/>
  <c r="H42" i="9"/>
  <c r="G42" i="9"/>
  <c r="F42" i="9"/>
  <c r="H180" i="9"/>
  <c r="G180" i="9"/>
  <c r="F180" i="9"/>
  <c r="H164" i="9"/>
  <c r="G164" i="9"/>
  <c r="F164" i="9"/>
  <c r="H143" i="9"/>
  <c r="G143" i="9"/>
  <c r="F143" i="9"/>
  <c r="H140" i="9"/>
  <c r="G140" i="9"/>
  <c r="F140" i="9"/>
  <c r="H136" i="9"/>
  <c r="G136" i="9"/>
  <c r="F136" i="9"/>
  <c r="A136" i="9"/>
  <c r="B136" i="9"/>
  <c r="C136" i="9"/>
  <c r="D136" i="9"/>
  <c r="A140" i="9"/>
  <c r="B140" i="9"/>
  <c r="C140" i="9"/>
  <c r="D140" i="9"/>
  <c r="A143" i="9"/>
  <c r="B143" i="9"/>
  <c r="C143" i="9"/>
  <c r="D143" i="9"/>
  <c r="A164" i="9"/>
  <c r="B164" i="9"/>
  <c r="C164" i="9"/>
  <c r="D164" i="9"/>
  <c r="A180" i="9"/>
  <c r="B180" i="9"/>
  <c r="C180" i="9"/>
  <c r="D180" i="9"/>
  <c r="A42" i="9"/>
  <c r="B42" i="9"/>
  <c r="C42" i="9"/>
  <c r="D42" i="9"/>
  <c r="A99" i="9"/>
  <c r="B99" i="9"/>
  <c r="C99" i="9"/>
  <c r="D99" i="9"/>
  <c r="A208" i="9"/>
  <c r="B208" i="9"/>
  <c r="C208" i="9"/>
  <c r="D208" i="9"/>
  <c r="A62" i="9"/>
  <c r="B62" i="9"/>
  <c r="C62" i="9"/>
  <c r="D62" i="9"/>
  <c r="A17" i="9"/>
  <c r="B17" i="9"/>
  <c r="D17" i="9"/>
  <c r="I31" i="8"/>
  <c r="H31" i="8"/>
  <c r="G31" i="8"/>
  <c r="A31" i="8"/>
  <c r="B31" i="8"/>
  <c r="C31" i="8"/>
  <c r="D31" i="8"/>
  <c r="E31" i="8"/>
  <c r="C119" i="8"/>
  <c r="K119" i="8"/>
  <c r="J119" i="8"/>
  <c r="F62" i="8"/>
  <c r="C67" i="8"/>
  <c r="K67" i="8"/>
  <c r="J67" i="8"/>
  <c r="F129" i="8"/>
  <c r="K62" i="8"/>
  <c r="J62" i="8"/>
  <c r="F114" i="8"/>
  <c r="C118" i="8"/>
  <c r="K118" i="8"/>
  <c r="J118" i="8"/>
  <c r="F43" i="8"/>
  <c r="C58" i="8"/>
  <c r="K58" i="8"/>
  <c r="J58" i="8"/>
  <c r="F50" i="8"/>
  <c r="C26" i="8"/>
  <c r="K26" i="8"/>
  <c r="J26" i="8"/>
  <c r="F74" i="8"/>
  <c r="C53" i="8"/>
  <c r="K53" i="8"/>
  <c r="J53" i="8"/>
  <c r="F63" i="8"/>
  <c r="C117" i="8"/>
  <c r="K117" i="8"/>
  <c r="J117" i="8"/>
  <c r="F87" i="8"/>
  <c r="C61" i="8"/>
  <c r="K61" i="8"/>
  <c r="J61" i="8"/>
  <c r="F17" i="8"/>
  <c r="K39" i="8"/>
  <c r="J39" i="8"/>
  <c r="F116" i="8"/>
  <c r="K116" i="8"/>
  <c r="J116" i="8"/>
  <c r="F115" i="8"/>
  <c r="K129" i="8"/>
  <c r="J129" i="8"/>
  <c r="F112" i="8"/>
  <c r="K115" i="8"/>
  <c r="J115" i="8"/>
  <c r="F106" i="8"/>
  <c r="K12" i="8"/>
  <c r="J12" i="8"/>
  <c r="K114" i="8"/>
  <c r="J114" i="8"/>
  <c r="F20" i="8"/>
  <c r="K113" i="8"/>
  <c r="J113" i="8"/>
  <c r="F123" i="8"/>
  <c r="K112" i="8"/>
  <c r="J112" i="8"/>
  <c r="F110" i="8"/>
  <c r="K111" i="8"/>
  <c r="J111" i="8"/>
  <c r="F54" i="8"/>
  <c r="K43" i="8"/>
  <c r="J43" i="8"/>
  <c r="F103" i="8"/>
  <c r="H5" i="7"/>
  <c r="G5" i="7"/>
  <c r="F5" i="7"/>
  <c r="A5" i="7"/>
  <c r="B5" i="7"/>
  <c r="C5" i="7"/>
  <c r="D5" i="7"/>
  <c r="Q24" i="6"/>
  <c r="R24" i="6"/>
  <c r="S24" i="6"/>
  <c r="T24" i="6"/>
  <c r="U24" i="6"/>
  <c r="V24" i="6"/>
  <c r="W24" i="6"/>
  <c r="X24" i="6"/>
  <c r="Y24" i="6"/>
  <c r="Z24" i="6"/>
  <c r="Q40" i="6"/>
  <c r="R40" i="6"/>
  <c r="S40" i="6"/>
  <c r="T40" i="6"/>
  <c r="U40" i="6"/>
  <c r="V40" i="6"/>
  <c r="W40" i="6"/>
  <c r="X40" i="6"/>
  <c r="Y40" i="6"/>
  <c r="Z40" i="6"/>
  <c r="N40" i="6"/>
  <c r="N24" i="6"/>
  <c r="I24" i="6"/>
  <c r="J24" i="6"/>
  <c r="K24" i="6"/>
  <c r="L24" i="6"/>
  <c r="I40" i="6"/>
  <c r="J40" i="6"/>
  <c r="K40" i="6"/>
  <c r="L40" i="6"/>
  <c r="A24" i="6"/>
  <c r="B24" i="6"/>
  <c r="C24" i="6"/>
  <c r="D24" i="6"/>
  <c r="A40" i="6"/>
  <c r="B40" i="6"/>
  <c r="C40" i="6"/>
  <c r="D40" i="6"/>
  <c r="K32" i="5"/>
  <c r="L32" i="5"/>
  <c r="M32" i="5"/>
  <c r="N32" i="5"/>
  <c r="K48" i="5"/>
  <c r="L48" i="5"/>
  <c r="M48" i="5"/>
  <c r="N48" i="5"/>
  <c r="K208" i="5"/>
  <c r="L208" i="5"/>
  <c r="M208" i="5"/>
  <c r="N208" i="5"/>
  <c r="K224" i="5"/>
  <c r="L224" i="5"/>
  <c r="M224" i="5"/>
  <c r="N224" i="5"/>
  <c r="K225" i="5"/>
  <c r="L225" i="5"/>
  <c r="M225" i="5"/>
  <c r="N225" i="5"/>
  <c r="K226" i="5"/>
  <c r="L226" i="5"/>
  <c r="M226" i="5"/>
  <c r="N226" i="5"/>
  <c r="K240" i="5"/>
  <c r="L240" i="5"/>
  <c r="M240" i="5"/>
  <c r="N240" i="5"/>
  <c r="K258" i="5"/>
  <c r="L258" i="5"/>
  <c r="M258" i="5"/>
  <c r="N258" i="5"/>
  <c r="K264" i="5"/>
  <c r="L264" i="5"/>
  <c r="M264" i="5"/>
  <c r="N264" i="5"/>
  <c r="K66" i="5"/>
  <c r="L66" i="5"/>
  <c r="M66" i="5"/>
  <c r="N66" i="5"/>
  <c r="H229" i="5"/>
  <c r="G229" i="5"/>
  <c r="F229" i="5"/>
  <c r="H219" i="5"/>
  <c r="G219" i="5"/>
  <c r="F219" i="5"/>
  <c r="H64" i="5"/>
  <c r="G64" i="5"/>
  <c r="F64" i="5"/>
  <c r="H166" i="5"/>
  <c r="G166" i="5"/>
  <c r="F166" i="5"/>
  <c r="H102" i="5"/>
  <c r="G102" i="5"/>
  <c r="F102" i="5"/>
  <c r="H26" i="5"/>
  <c r="G26" i="5"/>
  <c r="F26" i="5"/>
  <c r="H89" i="5"/>
  <c r="G89" i="5"/>
  <c r="F89" i="5"/>
  <c r="H154" i="5"/>
  <c r="G154" i="5"/>
  <c r="F154" i="5"/>
  <c r="H139" i="5"/>
  <c r="G139" i="5"/>
  <c r="F139" i="5"/>
  <c r="H131" i="5"/>
  <c r="G131" i="5"/>
  <c r="F131" i="5"/>
  <c r="H120" i="5"/>
  <c r="G120" i="5"/>
  <c r="F120" i="5"/>
  <c r="A120" i="5"/>
  <c r="B120" i="5"/>
  <c r="C120" i="5"/>
  <c r="D120" i="5"/>
  <c r="A131" i="5"/>
  <c r="B131" i="5"/>
  <c r="C131" i="5"/>
  <c r="D131" i="5"/>
  <c r="A139" i="5"/>
  <c r="B139" i="5"/>
  <c r="C139" i="5"/>
  <c r="D139" i="5"/>
  <c r="A154" i="5"/>
  <c r="B154" i="5"/>
  <c r="C154" i="5"/>
  <c r="D154" i="5"/>
  <c r="A89" i="5"/>
  <c r="B89" i="5"/>
  <c r="C89" i="5"/>
  <c r="D89" i="5"/>
  <c r="A26" i="5"/>
  <c r="B26" i="5"/>
  <c r="C26" i="5"/>
  <c r="D26" i="5"/>
  <c r="A102" i="5"/>
  <c r="B102" i="5"/>
  <c r="C102" i="5"/>
  <c r="D102" i="5"/>
  <c r="A166" i="5"/>
  <c r="B166" i="5"/>
  <c r="C166" i="5"/>
  <c r="D166" i="5"/>
  <c r="A64" i="5"/>
  <c r="B64" i="5"/>
  <c r="C64" i="5"/>
  <c r="D64" i="5"/>
  <c r="A219" i="5"/>
  <c r="B219" i="5"/>
  <c r="C219" i="5"/>
  <c r="D219" i="5"/>
  <c r="A229" i="5"/>
  <c r="B229" i="5"/>
  <c r="C229" i="5"/>
  <c r="D229" i="5"/>
  <c r="Q124" i="3"/>
  <c r="P124" i="3"/>
  <c r="O124" i="3"/>
  <c r="Q90" i="3"/>
  <c r="P90" i="3"/>
  <c r="O90" i="3"/>
  <c r="Q112" i="3"/>
  <c r="P112" i="3"/>
  <c r="O112" i="3"/>
  <c r="Q287" i="3"/>
  <c r="P287" i="3"/>
  <c r="O287" i="3"/>
  <c r="Q192" i="3"/>
  <c r="P192" i="3"/>
  <c r="O192" i="3"/>
  <c r="Q91" i="3"/>
  <c r="P91" i="3"/>
  <c r="O91" i="3"/>
  <c r="Q15" i="3"/>
  <c r="P15" i="3"/>
  <c r="O15" i="3"/>
  <c r="Q4" i="3"/>
  <c r="P4" i="3"/>
  <c r="O4" i="3"/>
  <c r="Q105" i="3"/>
  <c r="P105" i="3"/>
  <c r="O105" i="3"/>
  <c r="Q156" i="3"/>
  <c r="P156" i="3"/>
  <c r="O156" i="3"/>
  <c r="Q186" i="3"/>
  <c r="P186" i="3"/>
  <c r="O186" i="3"/>
  <c r="J186" i="3"/>
  <c r="K186" i="3"/>
  <c r="L186" i="3"/>
  <c r="M186" i="3"/>
  <c r="J156" i="3"/>
  <c r="K156" i="3"/>
  <c r="L156" i="3"/>
  <c r="M156" i="3"/>
  <c r="J105" i="3"/>
  <c r="K105" i="3"/>
  <c r="L105" i="3"/>
  <c r="M105" i="3"/>
  <c r="J4" i="3"/>
  <c r="K4" i="3"/>
  <c r="L4" i="3"/>
  <c r="M4" i="3"/>
  <c r="J15" i="3"/>
  <c r="K15" i="3"/>
  <c r="L15" i="3"/>
  <c r="M15" i="3"/>
  <c r="J91" i="3"/>
  <c r="K91" i="3"/>
  <c r="L91" i="3"/>
  <c r="M91" i="3"/>
  <c r="J192" i="3"/>
  <c r="K192" i="3"/>
  <c r="L192" i="3"/>
  <c r="M192" i="3"/>
  <c r="J287" i="3"/>
  <c r="K287" i="3"/>
  <c r="L287" i="3"/>
  <c r="M287" i="3"/>
  <c r="J112" i="3"/>
  <c r="K112" i="3"/>
  <c r="L112" i="3"/>
  <c r="M112" i="3"/>
  <c r="J90" i="3"/>
  <c r="K90" i="3"/>
  <c r="M90" i="3"/>
  <c r="J124" i="3"/>
  <c r="K124" i="3"/>
  <c r="M124" i="3"/>
  <c r="H57" i="3"/>
  <c r="G57" i="3"/>
  <c r="F57" i="3"/>
  <c r="H28" i="3"/>
  <c r="G28" i="3"/>
  <c r="F28" i="3"/>
  <c r="H193" i="3"/>
  <c r="G193" i="3"/>
  <c r="F193" i="3"/>
  <c r="H143" i="3"/>
  <c r="G143" i="3"/>
  <c r="F143" i="3"/>
  <c r="H85" i="3"/>
  <c r="G85" i="3"/>
  <c r="F85" i="3"/>
  <c r="H266" i="3"/>
  <c r="G266" i="3"/>
  <c r="F266" i="3"/>
  <c r="H261" i="3"/>
  <c r="G261" i="3"/>
  <c r="F261" i="3"/>
  <c r="H174" i="3"/>
  <c r="G174" i="3"/>
  <c r="F174" i="3"/>
  <c r="H233" i="3"/>
  <c r="G233" i="3"/>
  <c r="F233" i="3"/>
  <c r="H153" i="3"/>
  <c r="G153" i="3"/>
  <c r="F153" i="3"/>
  <c r="H116" i="3"/>
  <c r="G116" i="3"/>
  <c r="F116" i="3"/>
  <c r="A116" i="3"/>
  <c r="B116" i="3"/>
  <c r="C116" i="3"/>
  <c r="D116" i="3"/>
  <c r="A153" i="3"/>
  <c r="B153" i="3"/>
  <c r="C153" i="3"/>
  <c r="D153" i="3"/>
  <c r="A233" i="3"/>
  <c r="B233" i="3"/>
  <c r="C233" i="3"/>
  <c r="D233" i="3"/>
  <c r="A174" i="3"/>
  <c r="B174" i="3"/>
  <c r="C174" i="3"/>
  <c r="D174" i="3"/>
  <c r="A261" i="3"/>
  <c r="B261" i="3"/>
  <c r="C261" i="3"/>
  <c r="D261" i="3"/>
  <c r="A266" i="3"/>
  <c r="B266" i="3"/>
  <c r="C266" i="3"/>
  <c r="D266" i="3"/>
  <c r="A85" i="3"/>
  <c r="B85" i="3"/>
  <c r="C85" i="3"/>
  <c r="D85" i="3"/>
  <c r="A143" i="3"/>
  <c r="B143" i="3"/>
  <c r="C143" i="3"/>
  <c r="D143" i="3"/>
  <c r="A193" i="3"/>
  <c r="B193" i="3"/>
  <c r="D193" i="3"/>
  <c r="A28" i="3"/>
  <c r="B28" i="3"/>
  <c r="D28" i="3"/>
  <c r="A57" i="3"/>
  <c r="B57" i="3"/>
  <c r="D57" i="3"/>
  <c r="N63" i="4"/>
  <c r="O63" i="4"/>
  <c r="P63" i="4"/>
  <c r="N53" i="4"/>
  <c r="O53" i="4"/>
  <c r="P53" i="4"/>
  <c r="N22" i="4"/>
  <c r="O22" i="4"/>
  <c r="P22" i="4"/>
  <c r="A63" i="4"/>
  <c r="B63" i="4"/>
  <c r="D63" i="4"/>
  <c r="E63" i="4"/>
  <c r="F63" i="4"/>
  <c r="G63" i="4"/>
  <c r="H63" i="4"/>
  <c r="I63" i="4"/>
  <c r="J63" i="4"/>
  <c r="K63" i="4"/>
  <c r="L63" i="4"/>
  <c r="A53" i="4"/>
  <c r="B53" i="4"/>
  <c r="C53" i="4"/>
  <c r="D53" i="4"/>
  <c r="E53" i="4"/>
  <c r="F53" i="4"/>
  <c r="G53" i="4"/>
  <c r="H53" i="4"/>
  <c r="I53" i="4"/>
  <c r="J53" i="4"/>
  <c r="K53" i="4"/>
  <c r="L53" i="4"/>
  <c r="A22" i="4"/>
  <c r="B22" i="4"/>
  <c r="C22" i="4"/>
  <c r="D22" i="4"/>
  <c r="E22" i="4"/>
  <c r="F22" i="4"/>
  <c r="G22" i="4"/>
  <c r="H22" i="4"/>
  <c r="I22" i="4"/>
  <c r="J22" i="4"/>
  <c r="K22" i="4"/>
  <c r="L22" i="4"/>
  <c r="H220" i="9"/>
  <c r="G220" i="9"/>
  <c r="F220" i="9"/>
  <c r="H213" i="9"/>
  <c r="G213" i="9"/>
  <c r="F213" i="9"/>
  <c r="H210" i="9"/>
  <c r="G210" i="9"/>
  <c r="F210" i="9"/>
  <c r="H92" i="9"/>
  <c r="G92" i="9"/>
  <c r="F92" i="9"/>
  <c r="H25" i="9"/>
  <c r="G25" i="9"/>
  <c r="F25" i="9"/>
  <c r="H155" i="9"/>
  <c r="G155" i="9"/>
  <c r="F155" i="9"/>
  <c r="H128" i="9"/>
  <c r="G128" i="9"/>
  <c r="F128" i="9"/>
  <c r="A128" i="9"/>
  <c r="B128" i="9"/>
  <c r="C128" i="9"/>
  <c r="D128" i="9"/>
  <c r="A155" i="9"/>
  <c r="B155" i="9"/>
  <c r="C155" i="9"/>
  <c r="D155" i="9"/>
  <c r="A25" i="9"/>
  <c r="B25" i="9"/>
  <c r="C25" i="9"/>
  <c r="D25" i="9"/>
  <c r="A92" i="9"/>
  <c r="B92" i="9"/>
  <c r="C92" i="9"/>
  <c r="D92" i="9"/>
  <c r="A210" i="9"/>
  <c r="B210" i="9"/>
  <c r="C210" i="9"/>
  <c r="D210" i="9"/>
  <c r="A213" i="9"/>
  <c r="B213" i="9"/>
  <c r="C213" i="9"/>
  <c r="D213" i="9"/>
  <c r="A220" i="9"/>
  <c r="B220" i="9"/>
  <c r="C220" i="9"/>
  <c r="D220" i="9"/>
  <c r="I37" i="8"/>
  <c r="H37" i="8"/>
  <c r="G37" i="8"/>
  <c r="I3" i="8"/>
  <c r="H3" i="8"/>
  <c r="G3" i="8"/>
  <c r="A3" i="8"/>
  <c r="B3" i="8"/>
  <c r="C3" i="8"/>
  <c r="D3" i="8"/>
  <c r="E3" i="8"/>
  <c r="A37" i="8"/>
  <c r="B37" i="8"/>
  <c r="C37" i="8"/>
  <c r="D37" i="8"/>
  <c r="E37" i="8"/>
  <c r="H15" i="7"/>
  <c r="G15" i="7"/>
  <c r="F15" i="7"/>
  <c r="A15" i="7"/>
  <c r="B15" i="7"/>
  <c r="C15" i="7"/>
  <c r="D15" i="7"/>
  <c r="Q7" i="6"/>
  <c r="R7" i="6"/>
  <c r="S7" i="6"/>
  <c r="T7" i="6"/>
  <c r="U7" i="6"/>
  <c r="V7" i="6"/>
  <c r="W7" i="6"/>
  <c r="X7" i="6"/>
  <c r="Y7" i="6"/>
  <c r="Z7" i="6"/>
  <c r="N7" i="6"/>
  <c r="I7" i="6"/>
  <c r="J7" i="6"/>
  <c r="K7" i="6"/>
  <c r="L7" i="6"/>
  <c r="A7" i="6"/>
  <c r="B7" i="6"/>
  <c r="C7" i="6"/>
  <c r="D7" i="6"/>
  <c r="K58" i="5"/>
  <c r="L58" i="5"/>
  <c r="M58" i="5"/>
  <c r="N58" i="5"/>
  <c r="K121" i="5"/>
  <c r="L121" i="5"/>
  <c r="M121" i="5"/>
  <c r="N121" i="5"/>
  <c r="K202" i="5"/>
  <c r="L202" i="5"/>
  <c r="M202" i="5"/>
  <c r="N202" i="5"/>
  <c r="K122" i="5"/>
  <c r="L122" i="5"/>
  <c r="M122" i="5"/>
  <c r="N122" i="5"/>
  <c r="K34" i="5"/>
  <c r="L34" i="5"/>
  <c r="M34" i="5"/>
  <c r="N34" i="5"/>
  <c r="K149" i="5"/>
  <c r="L149" i="5"/>
  <c r="M149" i="5"/>
  <c r="N149" i="5"/>
  <c r="K239" i="5"/>
  <c r="L239" i="5"/>
  <c r="M239" i="5"/>
  <c r="N239" i="5"/>
  <c r="K50" i="5"/>
  <c r="L50" i="5"/>
  <c r="M50" i="5"/>
  <c r="N50" i="5"/>
  <c r="K250" i="5"/>
  <c r="L250" i="5"/>
  <c r="M250" i="5"/>
  <c r="N250" i="5"/>
  <c r="K261" i="5"/>
  <c r="L261" i="5"/>
  <c r="M261" i="5"/>
  <c r="N261" i="5"/>
  <c r="H107" i="5"/>
  <c r="G107" i="5"/>
  <c r="F107" i="5"/>
  <c r="H217" i="5"/>
  <c r="G217" i="5"/>
  <c r="F217" i="5"/>
  <c r="H77" i="5"/>
  <c r="G77" i="5"/>
  <c r="F77" i="5"/>
  <c r="H182" i="5"/>
  <c r="G182" i="5"/>
  <c r="F182" i="5"/>
  <c r="H63" i="5"/>
  <c r="G63" i="5"/>
  <c r="F63" i="5"/>
  <c r="H67" i="5"/>
  <c r="G67" i="5"/>
  <c r="F67" i="5"/>
  <c r="H158" i="5"/>
  <c r="G158" i="5"/>
  <c r="F158" i="5"/>
  <c r="H41" i="5"/>
  <c r="G41" i="5"/>
  <c r="F41" i="5"/>
  <c r="A41" i="5"/>
  <c r="B41" i="5"/>
  <c r="C41" i="5"/>
  <c r="D41" i="5"/>
  <c r="A158" i="5"/>
  <c r="B158" i="5"/>
  <c r="C158" i="5"/>
  <c r="D158" i="5"/>
  <c r="A67" i="5"/>
  <c r="B67" i="5"/>
  <c r="C67" i="5"/>
  <c r="D67" i="5"/>
  <c r="A63" i="5"/>
  <c r="B63" i="5"/>
  <c r="C63" i="5"/>
  <c r="D63" i="5"/>
  <c r="A182" i="5"/>
  <c r="B182" i="5"/>
  <c r="C182" i="5"/>
  <c r="D182" i="5"/>
  <c r="A77" i="5"/>
  <c r="B77" i="5"/>
  <c r="C77" i="5"/>
  <c r="D77" i="5"/>
  <c r="A217" i="5"/>
  <c r="B217" i="5"/>
  <c r="C217" i="5"/>
  <c r="D217" i="5"/>
  <c r="A107" i="5"/>
  <c r="B107" i="5"/>
  <c r="C107" i="5"/>
  <c r="D107" i="5"/>
  <c r="C163" i="3"/>
  <c r="I163" i="3"/>
  <c r="E66" i="3"/>
  <c r="I84" i="3"/>
  <c r="E248" i="3"/>
  <c r="I121" i="3"/>
  <c r="E181" i="3"/>
  <c r="C33" i="3"/>
  <c r="I33" i="3"/>
  <c r="E232" i="3"/>
  <c r="C203" i="3"/>
  <c r="I203" i="3"/>
  <c r="E230" i="3"/>
  <c r="I4" i="3"/>
  <c r="E69" i="3"/>
  <c r="I27" i="3"/>
  <c r="E92" i="3"/>
  <c r="C142" i="3"/>
  <c r="I142" i="3"/>
  <c r="E316" i="3"/>
  <c r="I305" i="3"/>
  <c r="E312" i="3"/>
  <c r="C304" i="3"/>
  <c r="I304" i="3"/>
  <c r="E301" i="3"/>
  <c r="C107" i="3"/>
  <c r="I107" i="3"/>
  <c r="E289" i="3"/>
  <c r="I303" i="3"/>
  <c r="E18" i="3"/>
  <c r="I143" i="3"/>
  <c r="E278" i="3"/>
  <c r="C302" i="3"/>
  <c r="I302" i="3"/>
  <c r="E43" i="3"/>
  <c r="I301" i="3"/>
  <c r="E268" i="3"/>
  <c r="I85" i="3"/>
  <c r="E186" i="3"/>
  <c r="C300" i="3"/>
  <c r="I300" i="3"/>
  <c r="E78" i="3"/>
  <c r="C299" i="3"/>
  <c r="I299" i="3"/>
  <c r="E101" i="3"/>
  <c r="I35" i="3"/>
  <c r="C298" i="3"/>
  <c r="I298" i="3"/>
  <c r="E184" i="3"/>
  <c r="C6" i="3"/>
  <c r="I6" i="3"/>
  <c r="E91" i="3"/>
  <c r="C297" i="3"/>
  <c r="I297" i="3"/>
  <c r="E172" i="3"/>
  <c r="C114" i="3"/>
  <c r="I114" i="3"/>
  <c r="E81" i="3"/>
  <c r="I218" i="3"/>
  <c r="E167" i="3"/>
  <c r="I138" i="3"/>
  <c r="E274" i="3"/>
  <c r="I141" i="3"/>
  <c r="E21" i="3"/>
  <c r="I296" i="3"/>
  <c r="E243" i="3"/>
  <c r="C12" i="3"/>
  <c r="I12" i="3"/>
  <c r="E105" i="3"/>
  <c r="C13" i="3"/>
  <c r="I13" i="3"/>
  <c r="E14" i="3"/>
  <c r="C115" i="3"/>
  <c r="I115" i="3"/>
  <c r="E309" i="3"/>
  <c r="C103" i="3"/>
  <c r="I103" i="3"/>
  <c r="E303" i="3"/>
  <c r="C131" i="3"/>
  <c r="I131" i="3"/>
  <c r="E291" i="3"/>
  <c r="I295" i="3"/>
  <c r="E2" i="3"/>
  <c r="C180" i="3"/>
  <c r="I180" i="3"/>
  <c r="E281" i="3"/>
  <c r="C294" i="3"/>
  <c r="I294" i="3"/>
  <c r="E275" i="3"/>
  <c r="C165" i="3"/>
  <c r="I165" i="3"/>
  <c r="E196" i="3"/>
  <c r="C53" i="3"/>
  <c r="I53" i="3"/>
  <c r="E30" i="3"/>
  <c r="C189" i="3"/>
  <c r="I189" i="3"/>
  <c r="E257" i="3"/>
  <c r="C293" i="3"/>
  <c r="I293" i="3"/>
  <c r="E110" i="3"/>
  <c r="C119" i="3"/>
  <c r="I119" i="3"/>
  <c r="E198" i="3"/>
  <c r="C77" i="3"/>
  <c r="I77" i="3"/>
  <c r="E231" i="3"/>
  <c r="C292" i="3"/>
  <c r="I292" i="3"/>
  <c r="E100" i="3"/>
  <c r="C9" i="3"/>
  <c r="I9" i="3"/>
  <c r="E188" i="3"/>
  <c r="I291" i="3"/>
  <c r="E190" i="3"/>
  <c r="C104" i="3"/>
  <c r="I104" i="3"/>
  <c r="E57" i="3"/>
  <c r="C194" i="3"/>
  <c r="I194" i="3"/>
  <c r="E28" i="3"/>
  <c r="C290" i="3"/>
  <c r="I290" i="3"/>
  <c r="E193" i="3"/>
  <c r="I44" i="3"/>
  <c r="E143" i="3"/>
  <c r="I289" i="3"/>
  <c r="E85" i="3"/>
  <c r="C288" i="3"/>
  <c r="I288" i="3"/>
  <c r="E266" i="3"/>
  <c r="C122" i="3"/>
  <c r="I122" i="3"/>
  <c r="E261" i="3"/>
  <c r="C179" i="3"/>
  <c r="I179" i="3"/>
  <c r="E174" i="3"/>
  <c r="C287" i="3"/>
  <c r="I287" i="3"/>
  <c r="E233" i="3"/>
  <c r="L246" i="3"/>
  <c r="R246" i="3"/>
  <c r="N27" i="3"/>
  <c r="L258" i="3"/>
  <c r="R258" i="3"/>
  <c r="N309" i="3"/>
  <c r="L220" i="3"/>
  <c r="R220" i="3"/>
  <c r="N306" i="3"/>
  <c r="L77" i="3"/>
  <c r="R77" i="3"/>
  <c r="N304" i="3"/>
  <c r="L321" i="3"/>
  <c r="R321" i="3"/>
  <c r="N46" i="3"/>
  <c r="L29" i="3"/>
  <c r="R29" i="3"/>
  <c r="N53" i="3"/>
  <c r="L320" i="3"/>
  <c r="R320" i="3"/>
  <c r="N8" i="3"/>
  <c r="R157" i="3"/>
  <c r="N107" i="3"/>
  <c r="R112" i="3"/>
  <c r="N267" i="3"/>
  <c r="L82" i="3"/>
  <c r="R82" i="3"/>
  <c r="N198" i="3"/>
  <c r="R66" i="3"/>
  <c r="N177" i="3"/>
  <c r="N259" i="3"/>
  <c r="R119" i="3"/>
  <c r="N221" i="3"/>
  <c r="L139" i="3"/>
  <c r="R139" i="3"/>
  <c r="N12" i="3"/>
  <c r="L14" i="3"/>
  <c r="R14" i="3"/>
  <c r="N37" i="3"/>
  <c r="R218" i="3"/>
  <c r="N326" i="3"/>
  <c r="N257" i="3"/>
  <c r="R232" i="3"/>
  <c r="N99" i="3"/>
  <c r="L9" i="3"/>
  <c r="R9" i="3"/>
  <c r="N26" i="3"/>
  <c r="R130" i="3"/>
  <c r="N64" i="3"/>
  <c r="R132" i="3"/>
  <c r="N266" i="3"/>
  <c r="R319" i="3"/>
  <c r="N200" i="3"/>
  <c r="L135" i="3"/>
  <c r="R135" i="3"/>
  <c r="N225" i="3"/>
  <c r="L40" i="3"/>
  <c r="R40" i="3"/>
  <c r="N149" i="3"/>
  <c r="L143" i="3"/>
  <c r="R143" i="3"/>
  <c r="N140" i="3"/>
  <c r="L318" i="3"/>
  <c r="R318" i="3"/>
  <c r="N190" i="3"/>
  <c r="L236" i="3"/>
  <c r="R236" i="3"/>
  <c r="N121" i="3"/>
  <c r="L211" i="3"/>
  <c r="R211" i="3"/>
  <c r="N169" i="3"/>
  <c r="L208" i="3"/>
  <c r="R208" i="3"/>
  <c r="N146" i="3"/>
  <c r="L28" i="3"/>
  <c r="R28" i="3"/>
  <c r="N283" i="3"/>
  <c r="L317" i="3"/>
  <c r="R317" i="3"/>
  <c r="N19" i="3"/>
  <c r="R316" i="3"/>
  <c r="N154" i="3"/>
  <c r="L41" i="3"/>
  <c r="R41" i="3"/>
  <c r="N264" i="3"/>
  <c r="L39" i="3"/>
  <c r="R39" i="3"/>
  <c r="N124" i="3"/>
  <c r="L315" i="3"/>
  <c r="R315" i="3"/>
  <c r="N90" i="3"/>
  <c r="L6" i="3"/>
  <c r="R6" i="3"/>
  <c r="N112" i="3"/>
  <c r="R140" i="3"/>
  <c r="N287" i="3"/>
  <c r="L222" i="3"/>
  <c r="R222" i="3"/>
  <c r="N192" i="3"/>
  <c r="L314" i="3"/>
  <c r="R314" i="3"/>
  <c r="N91" i="3"/>
  <c r="R84" i="3"/>
  <c r="N15" i="3"/>
  <c r="R226" i="3"/>
  <c r="N4" i="3"/>
  <c r="L54" i="3"/>
  <c r="R54" i="3"/>
  <c r="N105" i="3"/>
  <c r="Q16" i="3"/>
  <c r="P16" i="3"/>
  <c r="O16" i="3"/>
  <c r="Q204" i="3"/>
  <c r="P204" i="3"/>
  <c r="O204" i="3"/>
  <c r="Q320" i="3"/>
  <c r="P320" i="3"/>
  <c r="O320" i="3"/>
  <c r="Q235" i="3"/>
  <c r="P235" i="3"/>
  <c r="O235" i="3"/>
  <c r="Q103" i="3"/>
  <c r="P103" i="3"/>
  <c r="O103" i="3"/>
  <c r="Q297" i="3"/>
  <c r="P297" i="3"/>
  <c r="O297" i="3"/>
  <c r="Q196" i="3"/>
  <c r="P196" i="3"/>
  <c r="O196" i="3"/>
  <c r="Q285" i="3"/>
  <c r="P285" i="3"/>
  <c r="O285" i="3"/>
  <c r="Q73" i="3"/>
  <c r="P73" i="3"/>
  <c r="O73" i="3"/>
  <c r="Q165" i="3"/>
  <c r="P165" i="3"/>
  <c r="O165" i="3"/>
  <c r="Q83" i="3"/>
  <c r="P83" i="3"/>
  <c r="O83" i="3"/>
  <c r="J83" i="3"/>
  <c r="K83" i="3"/>
  <c r="L83" i="3"/>
  <c r="M83" i="3"/>
  <c r="J165" i="3"/>
  <c r="K165" i="3"/>
  <c r="L165" i="3"/>
  <c r="M165" i="3"/>
  <c r="J73" i="3"/>
  <c r="K73" i="3"/>
  <c r="L73" i="3"/>
  <c r="M73" i="3"/>
  <c r="J285" i="3"/>
  <c r="K285" i="3"/>
  <c r="L285" i="3"/>
  <c r="M285" i="3"/>
  <c r="J196" i="3"/>
  <c r="K196" i="3"/>
  <c r="L196" i="3"/>
  <c r="M196" i="3"/>
  <c r="J297" i="3"/>
  <c r="K297" i="3"/>
  <c r="L297" i="3"/>
  <c r="M297" i="3"/>
  <c r="J103" i="3"/>
  <c r="K103" i="3"/>
  <c r="L103" i="3"/>
  <c r="M103" i="3"/>
  <c r="J235" i="3"/>
  <c r="K235" i="3"/>
  <c r="L235" i="3"/>
  <c r="M235" i="3"/>
  <c r="J320" i="3"/>
  <c r="K320" i="3"/>
  <c r="M320" i="3"/>
  <c r="J204" i="3"/>
  <c r="K204" i="3"/>
  <c r="M204" i="3"/>
  <c r="J16" i="3"/>
  <c r="K16" i="3"/>
  <c r="M16" i="3"/>
  <c r="H308" i="3"/>
  <c r="G308" i="3"/>
  <c r="F308" i="3"/>
  <c r="H124" i="3"/>
  <c r="G124" i="3"/>
  <c r="F124" i="3"/>
  <c r="H300" i="3"/>
  <c r="G300" i="3"/>
  <c r="F300" i="3"/>
  <c r="H103" i="3"/>
  <c r="G103" i="3"/>
  <c r="F103" i="3"/>
  <c r="H179" i="3"/>
  <c r="G179" i="3"/>
  <c r="F179" i="3"/>
  <c r="H10" i="3"/>
  <c r="G10" i="3"/>
  <c r="F10" i="3"/>
  <c r="H94" i="3"/>
  <c r="G94" i="3"/>
  <c r="F94" i="3"/>
  <c r="H80" i="3"/>
  <c r="G80" i="3"/>
  <c r="F80" i="3"/>
  <c r="H185" i="3"/>
  <c r="G185" i="3"/>
  <c r="F185" i="3"/>
  <c r="H31" i="3"/>
  <c r="G31" i="3"/>
  <c r="F31" i="3"/>
  <c r="A31" i="3"/>
  <c r="B31" i="3"/>
  <c r="C31" i="3"/>
  <c r="D31" i="3"/>
  <c r="A185" i="3"/>
  <c r="B185" i="3"/>
  <c r="C185" i="3"/>
  <c r="D185" i="3"/>
  <c r="A80" i="3"/>
  <c r="B80" i="3"/>
  <c r="C80" i="3"/>
  <c r="D80" i="3"/>
  <c r="A94" i="3"/>
  <c r="B94" i="3"/>
  <c r="C94" i="3"/>
  <c r="D94" i="3"/>
  <c r="A10" i="3"/>
  <c r="B10" i="3"/>
  <c r="C10" i="3"/>
  <c r="D10" i="3"/>
  <c r="A179" i="3"/>
  <c r="B179" i="3"/>
  <c r="D179" i="3"/>
  <c r="A103" i="3"/>
  <c r="B103" i="3"/>
  <c r="D103" i="3"/>
  <c r="A300" i="3"/>
  <c r="B300" i="3"/>
  <c r="D300" i="3"/>
  <c r="A124" i="3"/>
  <c r="B124" i="3"/>
  <c r="D124" i="3"/>
  <c r="A308" i="3"/>
  <c r="B308" i="3"/>
  <c r="D308" i="3"/>
  <c r="N65" i="4"/>
  <c r="O65" i="4"/>
  <c r="P65" i="4"/>
  <c r="N34" i="4"/>
  <c r="O34" i="4"/>
  <c r="P34" i="4"/>
  <c r="N99" i="4"/>
  <c r="O99" i="4"/>
  <c r="P99" i="4"/>
  <c r="N14" i="4"/>
  <c r="O14" i="4"/>
  <c r="P14" i="4"/>
  <c r="A65" i="4"/>
  <c r="B65" i="4"/>
  <c r="D65" i="4"/>
  <c r="E65" i="4"/>
  <c r="F65" i="4"/>
  <c r="G65" i="4"/>
  <c r="H65" i="4"/>
  <c r="I65" i="4"/>
  <c r="J65" i="4"/>
  <c r="K65" i="4"/>
  <c r="L65" i="4"/>
  <c r="A34" i="4"/>
  <c r="B34" i="4"/>
  <c r="C34" i="4"/>
  <c r="D34" i="4"/>
  <c r="E34" i="4"/>
  <c r="F34" i="4"/>
  <c r="G34" i="4"/>
  <c r="H34" i="4"/>
  <c r="I34" i="4"/>
  <c r="J34" i="4"/>
  <c r="K34" i="4"/>
  <c r="L34" i="4"/>
  <c r="A99" i="4"/>
  <c r="B99" i="4"/>
  <c r="C99" i="4"/>
  <c r="D99" i="4"/>
  <c r="E99" i="4"/>
  <c r="F99" i="4"/>
  <c r="G99" i="4"/>
  <c r="H99" i="4"/>
  <c r="I99" i="4"/>
  <c r="J99" i="4"/>
  <c r="K99" i="4"/>
  <c r="L99" i="4"/>
  <c r="A14" i="4"/>
  <c r="B14" i="4"/>
  <c r="C14" i="4"/>
  <c r="D14" i="4"/>
  <c r="E14" i="4"/>
  <c r="F14" i="4"/>
  <c r="G14" i="4"/>
  <c r="H14" i="4"/>
  <c r="I14" i="4"/>
  <c r="J14" i="4"/>
  <c r="K14" i="4"/>
  <c r="L14" i="4"/>
  <c r="H231" i="9"/>
  <c r="G231" i="9"/>
  <c r="F231" i="9"/>
  <c r="H45" i="9"/>
  <c r="G45" i="9"/>
  <c r="F45" i="9"/>
  <c r="H94" i="9"/>
  <c r="G94" i="9"/>
  <c r="F94" i="9"/>
  <c r="H82" i="9"/>
  <c r="G82" i="9"/>
  <c r="F82" i="9"/>
  <c r="H110" i="9"/>
  <c r="G110" i="9"/>
  <c r="F110" i="9"/>
  <c r="H98" i="9"/>
  <c r="G98" i="9"/>
  <c r="F98" i="9"/>
  <c r="H24" i="9"/>
  <c r="G24" i="9"/>
  <c r="F24" i="9"/>
  <c r="H190" i="9"/>
  <c r="G190" i="9"/>
  <c r="F190" i="9"/>
  <c r="H179" i="9"/>
  <c r="G179" i="9"/>
  <c r="F179" i="9"/>
  <c r="H93" i="9"/>
  <c r="G93" i="9"/>
  <c r="F93" i="9"/>
  <c r="H32" i="9"/>
  <c r="G32" i="9"/>
  <c r="F32" i="9"/>
  <c r="A32" i="9"/>
  <c r="B32" i="9"/>
  <c r="C32" i="9"/>
  <c r="D32" i="9"/>
  <c r="A93" i="9"/>
  <c r="B93" i="9"/>
  <c r="C93" i="9"/>
  <c r="D93" i="9"/>
  <c r="A179" i="9"/>
  <c r="B179" i="9"/>
  <c r="C179" i="9"/>
  <c r="D179" i="9"/>
  <c r="A190" i="9"/>
  <c r="B190" i="9"/>
  <c r="C190" i="9"/>
  <c r="D190" i="9"/>
  <c r="A24" i="9"/>
  <c r="B24" i="9"/>
  <c r="C24" i="9"/>
  <c r="D24" i="9"/>
  <c r="A98" i="9"/>
  <c r="B98" i="9"/>
  <c r="C98" i="9"/>
  <c r="D98" i="9"/>
  <c r="A110" i="9"/>
  <c r="B110" i="9"/>
  <c r="C110" i="9"/>
  <c r="D110" i="9"/>
  <c r="A82" i="9"/>
  <c r="B82" i="9"/>
  <c r="C82" i="9"/>
  <c r="D82" i="9"/>
  <c r="A94" i="9"/>
  <c r="B94" i="9"/>
  <c r="C94" i="9"/>
  <c r="D94" i="9"/>
  <c r="A45" i="9"/>
  <c r="B45" i="9"/>
  <c r="C45" i="9"/>
  <c r="D45" i="9"/>
  <c r="A231" i="9"/>
  <c r="B231" i="9"/>
  <c r="D231" i="9"/>
  <c r="I119" i="8"/>
  <c r="H119" i="8"/>
  <c r="G119" i="8"/>
  <c r="I53" i="8"/>
  <c r="H53" i="8"/>
  <c r="G53" i="8"/>
  <c r="I65" i="8"/>
  <c r="H65" i="8"/>
  <c r="G65" i="8"/>
  <c r="I94" i="8"/>
  <c r="H94" i="8"/>
  <c r="G94" i="8"/>
  <c r="I66" i="8"/>
  <c r="H66" i="8"/>
  <c r="G66" i="8"/>
  <c r="A66" i="8"/>
  <c r="B66" i="8"/>
  <c r="C66" i="8"/>
  <c r="D66" i="8"/>
  <c r="E66" i="8"/>
  <c r="A94" i="8"/>
  <c r="B94" i="8"/>
  <c r="C94" i="8"/>
  <c r="D94" i="8"/>
  <c r="E94" i="8"/>
  <c r="A65" i="8"/>
  <c r="B65" i="8"/>
  <c r="C65" i="8"/>
  <c r="D65" i="8"/>
  <c r="E65" i="8"/>
  <c r="A53" i="8"/>
  <c r="B53" i="8"/>
  <c r="D53" i="8"/>
  <c r="E53" i="8"/>
  <c r="A119" i="8"/>
  <c r="B119" i="8"/>
  <c r="D119" i="8"/>
  <c r="E119" i="8"/>
  <c r="H8" i="7"/>
  <c r="G8" i="7"/>
  <c r="F8" i="7"/>
  <c r="A8" i="7"/>
  <c r="B8" i="7"/>
  <c r="C8" i="7"/>
  <c r="D8" i="7"/>
  <c r="Q17" i="6"/>
  <c r="R17" i="6"/>
  <c r="S17" i="6"/>
  <c r="T17" i="6"/>
  <c r="U17" i="6"/>
  <c r="V17" i="6"/>
  <c r="W17" i="6"/>
  <c r="X17" i="6"/>
  <c r="Y17" i="6"/>
  <c r="Z17" i="6"/>
  <c r="N17" i="6"/>
  <c r="I17" i="6"/>
  <c r="J17" i="6"/>
  <c r="K17" i="6"/>
  <c r="L17" i="6"/>
  <c r="A17" i="6"/>
  <c r="B17" i="6"/>
  <c r="C17" i="6"/>
  <c r="D17" i="6"/>
  <c r="K158" i="5"/>
  <c r="L158" i="5"/>
  <c r="M158" i="5"/>
  <c r="N158" i="5"/>
  <c r="K174" i="5"/>
  <c r="L174" i="5"/>
  <c r="M174" i="5"/>
  <c r="N174" i="5"/>
  <c r="K195" i="5"/>
  <c r="L195" i="5"/>
  <c r="M195" i="5"/>
  <c r="N195" i="5"/>
  <c r="K134" i="5"/>
  <c r="L134" i="5"/>
  <c r="M134" i="5"/>
  <c r="N134" i="5"/>
  <c r="K216" i="5"/>
  <c r="L216" i="5"/>
  <c r="M216" i="5"/>
  <c r="N216" i="5"/>
  <c r="K220" i="5"/>
  <c r="L220" i="5"/>
  <c r="M220" i="5"/>
  <c r="N220" i="5"/>
  <c r="K24" i="5"/>
  <c r="L24" i="5"/>
  <c r="M24" i="5"/>
  <c r="N24" i="5"/>
  <c r="K227" i="5"/>
  <c r="L227" i="5"/>
  <c r="M227" i="5"/>
  <c r="N227" i="5"/>
  <c r="K266" i="5"/>
  <c r="L266" i="5"/>
  <c r="M266" i="5"/>
  <c r="N266" i="5"/>
  <c r="H228" i="5"/>
  <c r="G228" i="5"/>
  <c r="F228" i="5"/>
  <c r="H35" i="5"/>
  <c r="G35" i="5"/>
  <c r="F35" i="5"/>
  <c r="H185" i="5"/>
  <c r="G185" i="5"/>
  <c r="F185" i="5"/>
  <c r="H169" i="5"/>
  <c r="G169" i="5"/>
  <c r="F169" i="5"/>
  <c r="H6" i="5"/>
  <c r="G6" i="5"/>
  <c r="F6" i="5"/>
  <c r="H7" i="5"/>
  <c r="G7" i="5"/>
  <c r="F7" i="5"/>
  <c r="H15" i="5"/>
  <c r="G15" i="5"/>
  <c r="F15" i="5"/>
  <c r="A15" i="5"/>
  <c r="B15" i="5"/>
  <c r="C15" i="5"/>
  <c r="D15" i="5"/>
  <c r="A7" i="5"/>
  <c r="B7" i="5"/>
  <c r="C7" i="5"/>
  <c r="D7" i="5"/>
  <c r="A6" i="5"/>
  <c r="B6" i="5"/>
  <c r="C6" i="5"/>
  <c r="D6" i="5"/>
  <c r="A169" i="5"/>
  <c r="B169" i="5"/>
  <c r="C169" i="5"/>
  <c r="D169" i="5"/>
  <c r="A185" i="5"/>
  <c r="B185" i="5"/>
  <c r="C185" i="5"/>
  <c r="D185" i="5"/>
  <c r="A35" i="5"/>
  <c r="B35" i="5"/>
  <c r="C35" i="5"/>
  <c r="D35" i="5"/>
  <c r="A228" i="5"/>
  <c r="B228" i="5"/>
  <c r="C228" i="5"/>
  <c r="D228" i="5"/>
  <c r="Q182" i="3"/>
  <c r="P182" i="3"/>
  <c r="O182" i="3"/>
  <c r="Q163" i="3"/>
  <c r="P163" i="3"/>
  <c r="O163" i="3"/>
  <c r="Q328" i="3"/>
  <c r="P328" i="3"/>
  <c r="O328" i="3"/>
  <c r="Q187" i="3"/>
  <c r="P187" i="3"/>
  <c r="O187" i="3"/>
  <c r="Q82" i="3"/>
  <c r="P82" i="3"/>
  <c r="O82" i="3"/>
  <c r="Q318" i="3"/>
  <c r="P318" i="3"/>
  <c r="O318" i="3"/>
  <c r="Q28" i="3"/>
  <c r="P28" i="3"/>
  <c r="O28" i="3"/>
  <c r="Q311" i="3"/>
  <c r="P311" i="3"/>
  <c r="O311" i="3"/>
  <c r="Q117" i="3"/>
  <c r="P117" i="3"/>
  <c r="O117" i="3"/>
  <c r="Q299" i="3"/>
  <c r="P299" i="3"/>
  <c r="O299" i="3"/>
  <c r="Q56" i="3"/>
  <c r="P56" i="3"/>
  <c r="O56" i="3"/>
  <c r="Q172" i="3"/>
  <c r="P172" i="3"/>
  <c r="O172" i="3"/>
  <c r="Q151" i="3"/>
  <c r="P151" i="3"/>
  <c r="O151" i="3"/>
  <c r="Q197" i="3"/>
  <c r="P197" i="3"/>
  <c r="O197" i="3"/>
  <c r="J197" i="3"/>
  <c r="K197" i="3"/>
  <c r="L197" i="3"/>
  <c r="M197" i="3"/>
  <c r="J151" i="3"/>
  <c r="K151" i="3"/>
  <c r="L151" i="3"/>
  <c r="M151" i="3"/>
  <c r="J172" i="3"/>
  <c r="K172" i="3"/>
  <c r="L172" i="3"/>
  <c r="M172" i="3"/>
  <c r="J56" i="3"/>
  <c r="K56" i="3"/>
  <c r="L56" i="3"/>
  <c r="M56" i="3"/>
  <c r="J299" i="3"/>
  <c r="K299" i="3"/>
  <c r="L299" i="3"/>
  <c r="M299" i="3"/>
  <c r="J117" i="3"/>
  <c r="K117" i="3"/>
  <c r="L117" i="3"/>
  <c r="M117" i="3"/>
  <c r="J311" i="3"/>
  <c r="K311" i="3"/>
  <c r="L311" i="3"/>
  <c r="M311" i="3"/>
  <c r="J28" i="3"/>
  <c r="K28" i="3"/>
  <c r="M28" i="3"/>
  <c r="J318" i="3"/>
  <c r="K318" i="3"/>
  <c r="M318" i="3"/>
  <c r="J82" i="3"/>
  <c r="K82" i="3"/>
  <c r="M82" i="3"/>
  <c r="J187" i="3"/>
  <c r="K187" i="3"/>
  <c r="M187" i="3"/>
  <c r="J328" i="3"/>
  <c r="K328" i="3"/>
  <c r="M328" i="3"/>
  <c r="J163" i="3"/>
  <c r="K163" i="3"/>
  <c r="M163" i="3"/>
  <c r="J182" i="3"/>
  <c r="K182" i="3"/>
  <c r="M182" i="3"/>
  <c r="H90" i="3"/>
  <c r="G90" i="3"/>
  <c r="F90" i="3"/>
  <c r="H163" i="3"/>
  <c r="G163" i="3"/>
  <c r="F163" i="3"/>
  <c r="H131" i="3"/>
  <c r="G131" i="3"/>
  <c r="F131" i="3"/>
  <c r="H180" i="3"/>
  <c r="G180" i="3"/>
  <c r="F180" i="3"/>
  <c r="H189" i="3"/>
  <c r="G189" i="3"/>
  <c r="F189" i="3"/>
  <c r="H26" i="3"/>
  <c r="G26" i="3"/>
  <c r="F26" i="3"/>
  <c r="H272" i="3"/>
  <c r="G272" i="3"/>
  <c r="F272" i="3"/>
  <c r="H269" i="3"/>
  <c r="G269" i="3"/>
  <c r="F269" i="3"/>
  <c r="H50" i="3"/>
  <c r="G50" i="3"/>
  <c r="F50" i="3"/>
  <c r="H258" i="3"/>
  <c r="G258" i="3"/>
  <c r="F258" i="3"/>
  <c r="H64" i="3"/>
  <c r="G64" i="3"/>
  <c r="F64" i="3"/>
  <c r="H242" i="3"/>
  <c r="G242" i="3"/>
  <c r="F242" i="3"/>
  <c r="H56" i="3"/>
  <c r="G56" i="3"/>
  <c r="F56" i="3"/>
  <c r="A56" i="3"/>
  <c r="B56" i="3"/>
  <c r="C56" i="3"/>
  <c r="D56" i="3"/>
  <c r="A242" i="3"/>
  <c r="B242" i="3"/>
  <c r="C242" i="3"/>
  <c r="D242" i="3"/>
  <c r="A64" i="3"/>
  <c r="B64" i="3"/>
  <c r="C64" i="3"/>
  <c r="D64" i="3"/>
  <c r="A258" i="3"/>
  <c r="B258" i="3"/>
  <c r="C258" i="3"/>
  <c r="D258" i="3"/>
  <c r="A50" i="3"/>
  <c r="B50" i="3"/>
  <c r="C50" i="3"/>
  <c r="D50" i="3"/>
  <c r="A269" i="3"/>
  <c r="B269" i="3"/>
  <c r="C269" i="3"/>
  <c r="D269" i="3"/>
  <c r="A272" i="3"/>
  <c r="B272" i="3"/>
  <c r="C272" i="3"/>
  <c r="D272" i="3"/>
  <c r="A26" i="3"/>
  <c r="B26" i="3"/>
  <c r="C26" i="3"/>
  <c r="D26" i="3"/>
  <c r="A189" i="3"/>
  <c r="B189" i="3"/>
  <c r="D189" i="3"/>
  <c r="A180" i="3"/>
  <c r="B180" i="3"/>
  <c r="D180" i="3"/>
  <c r="A131" i="3"/>
  <c r="B131" i="3"/>
  <c r="D131" i="3"/>
  <c r="A163" i="3"/>
  <c r="B163" i="3"/>
  <c r="D163" i="3"/>
  <c r="A90" i="3"/>
  <c r="B90" i="3"/>
  <c r="D90" i="3"/>
  <c r="N64" i="4"/>
  <c r="O64" i="4"/>
  <c r="P64" i="4"/>
  <c r="N38" i="4"/>
  <c r="O38" i="4"/>
  <c r="P38" i="4"/>
  <c r="N78" i="4"/>
  <c r="O78" i="4"/>
  <c r="P78" i="4"/>
  <c r="N86" i="4"/>
  <c r="O86" i="4"/>
  <c r="P86" i="4"/>
  <c r="N16" i="4"/>
  <c r="O16" i="4"/>
  <c r="P16" i="4"/>
  <c r="A64" i="4"/>
  <c r="B64" i="4"/>
  <c r="C64" i="4"/>
  <c r="D64" i="4"/>
  <c r="E64" i="4"/>
  <c r="F64" i="4"/>
  <c r="G64" i="4"/>
  <c r="H64" i="4"/>
  <c r="I64" i="4"/>
  <c r="J64" i="4"/>
  <c r="K64" i="4"/>
  <c r="L64" i="4"/>
  <c r="A38" i="4"/>
  <c r="B38" i="4"/>
  <c r="C38" i="4"/>
  <c r="D38" i="4"/>
  <c r="E38" i="4"/>
  <c r="F38" i="4"/>
  <c r="G38" i="4"/>
  <c r="H38" i="4"/>
  <c r="I38" i="4"/>
  <c r="J38" i="4"/>
  <c r="K38" i="4"/>
  <c r="L38" i="4"/>
  <c r="A78" i="4"/>
  <c r="B78" i="4"/>
  <c r="C78" i="4"/>
  <c r="D78" i="4"/>
  <c r="E78" i="4"/>
  <c r="F78" i="4"/>
  <c r="G78" i="4"/>
  <c r="H78" i="4"/>
  <c r="I78" i="4"/>
  <c r="J78" i="4"/>
  <c r="K78" i="4"/>
  <c r="L78" i="4"/>
  <c r="A86" i="4"/>
  <c r="B86" i="4"/>
  <c r="C86" i="4"/>
  <c r="D86" i="4"/>
  <c r="E86" i="4"/>
  <c r="F86" i="4"/>
  <c r="G86" i="4"/>
  <c r="H86" i="4"/>
  <c r="I86" i="4"/>
  <c r="J86" i="4"/>
  <c r="K86" i="4"/>
  <c r="L86" i="4"/>
  <c r="A16" i="4"/>
  <c r="B16" i="4"/>
  <c r="C16" i="4"/>
  <c r="D16" i="4"/>
  <c r="E16" i="4"/>
  <c r="F16" i="4"/>
  <c r="G16" i="4"/>
  <c r="H16" i="4"/>
  <c r="I16" i="4"/>
  <c r="J16" i="4"/>
  <c r="K16" i="4"/>
  <c r="L16" i="4"/>
  <c r="H89" i="9"/>
  <c r="G89" i="9"/>
  <c r="F89" i="9"/>
  <c r="H206" i="9"/>
  <c r="G206" i="9"/>
  <c r="F206" i="9"/>
  <c r="H90" i="9"/>
  <c r="G90" i="9"/>
  <c r="F90" i="9"/>
  <c r="H165" i="9"/>
  <c r="G165" i="9"/>
  <c r="F165" i="9"/>
  <c r="H161" i="9"/>
  <c r="G161" i="9"/>
  <c r="F161" i="9"/>
  <c r="H95" i="9"/>
  <c r="G95" i="9"/>
  <c r="F95" i="9"/>
  <c r="H10" i="9"/>
  <c r="G10" i="9"/>
  <c r="F10" i="9"/>
  <c r="A10" i="9"/>
  <c r="B10" i="9"/>
  <c r="C10" i="9"/>
  <c r="D10" i="9"/>
  <c r="A95" i="9"/>
  <c r="B95" i="9"/>
  <c r="C95" i="9"/>
  <c r="D95" i="9"/>
  <c r="A161" i="9"/>
  <c r="B161" i="9"/>
  <c r="C161" i="9"/>
  <c r="D161" i="9"/>
  <c r="A165" i="9"/>
  <c r="B165" i="9"/>
  <c r="C165" i="9"/>
  <c r="D165" i="9"/>
  <c r="A90" i="9"/>
  <c r="B90" i="9"/>
  <c r="C90" i="9"/>
  <c r="D90" i="9"/>
  <c r="A206" i="9"/>
  <c r="B206" i="9"/>
  <c r="C206" i="9"/>
  <c r="D206" i="9"/>
  <c r="A89" i="9"/>
  <c r="B89" i="9"/>
  <c r="C89" i="9"/>
  <c r="D89" i="9"/>
  <c r="I109" i="8"/>
  <c r="H109" i="8"/>
  <c r="G109" i="8"/>
  <c r="I102" i="8"/>
  <c r="H102" i="8"/>
  <c r="G102" i="8"/>
  <c r="I52" i="8"/>
  <c r="H52" i="8"/>
  <c r="G52" i="8"/>
  <c r="I97" i="8"/>
  <c r="H97" i="8"/>
  <c r="G97" i="8"/>
  <c r="I19" i="8"/>
  <c r="H19" i="8"/>
  <c r="G19" i="8"/>
  <c r="A19" i="8"/>
  <c r="B19" i="8"/>
  <c r="C19" i="8"/>
  <c r="D19" i="8"/>
  <c r="E19" i="8"/>
  <c r="A97" i="8"/>
  <c r="B97" i="8"/>
  <c r="C97" i="8"/>
  <c r="D97" i="8"/>
  <c r="E97" i="8"/>
  <c r="A52" i="8"/>
  <c r="B52" i="8"/>
  <c r="C52" i="8"/>
  <c r="D52" i="8"/>
  <c r="E52" i="8"/>
  <c r="A102" i="8"/>
  <c r="B102" i="8"/>
  <c r="C102" i="8"/>
  <c r="D102" i="8"/>
  <c r="E102" i="8"/>
  <c r="A109" i="8"/>
  <c r="B109" i="8"/>
  <c r="C109" i="8"/>
  <c r="D109" i="8"/>
  <c r="E109" i="8"/>
  <c r="H4" i="7"/>
  <c r="G4" i="7"/>
  <c r="F4" i="7"/>
  <c r="A4" i="7"/>
  <c r="B4" i="7"/>
  <c r="C4" i="7"/>
  <c r="D4" i="7"/>
  <c r="Q39" i="6"/>
  <c r="R39" i="6"/>
  <c r="S39" i="6"/>
  <c r="T39" i="6"/>
  <c r="U39" i="6"/>
  <c r="V39" i="6"/>
  <c r="W39" i="6"/>
  <c r="X39" i="6"/>
  <c r="Y39" i="6"/>
  <c r="Z39" i="6"/>
  <c r="Q53" i="6"/>
  <c r="R53" i="6"/>
  <c r="S53" i="6"/>
  <c r="T53" i="6"/>
  <c r="U53" i="6"/>
  <c r="V53" i="6"/>
  <c r="W53" i="6"/>
  <c r="X53" i="6"/>
  <c r="Y53" i="6"/>
  <c r="Z53" i="6"/>
  <c r="Q28" i="6"/>
  <c r="R28" i="6"/>
  <c r="S28" i="6"/>
  <c r="T28" i="6"/>
  <c r="U28" i="6"/>
  <c r="V28" i="6"/>
  <c r="W28" i="6"/>
  <c r="X28" i="6"/>
  <c r="Y28" i="6"/>
  <c r="Z28" i="6"/>
  <c r="Q52" i="6"/>
  <c r="R52" i="6"/>
  <c r="S52" i="6"/>
  <c r="T52" i="6"/>
  <c r="U52" i="6"/>
  <c r="V52" i="6"/>
  <c r="W52" i="6"/>
  <c r="X52" i="6"/>
  <c r="Y52" i="6"/>
  <c r="Z52" i="6"/>
  <c r="Q21" i="6"/>
  <c r="R21" i="6"/>
  <c r="S21" i="6"/>
  <c r="T21" i="6"/>
  <c r="U21" i="6"/>
  <c r="V21" i="6"/>
  <c r="W21" i="6"/>
  <c r="X21" i="6"/>
  <c r="Y21" i="6"/>
  <c r="Z21" i="6"/>
  <c r="Q37" i="6"/>
  <c r="R37" i="6"/>
  <c r="S37" i="6"/>
  <c r="T37" i="6"/>
  <c r="U37" i="6"/>
  <c r="V37" i="6"/>
  <c r="W37" i="6"/>
  <c r="X37" i="6"/>
  <c r="Y37" i="6"/>
  <c r="Z37" i="6"/>
  <c r="N37" i="6"/>
  <c r="N21" i="6"/>
  <c r="N52" i="6"/>
  <c r="N28" i="6"/>
  <c r="N53" i="6"/>
  <c r="N39" i="6"/>
  <c r="I39" i="6"/>
  <c r="J39" i="6"/>
  <c r="K39" i="6"/>
  <c r="L39" i="6"/>
  <c r="I53" i="6"/>
  <c r="J53" i="6"/>
  <c r="K53" i="6"/>
  <c r="L53" i="6"/>
  <c r="I28" i="6"/>
  <c r="J28" i="6"/>
  <c r="K28" i="6"/>
  <c r="L28" i="6"/>
  <c r="I52" i="6"/>
  <c r="J52" i="6"/>
  <c r="K52" i="6"/>
  <c r="L52" i="6"/>
  <c r="I21" i="6"/>
  <c r="J21" i="6"/>
  <c r="K21" i="6"/>
  <c r="L21" i="6"/>
  <c r="I37" i="6"/>
  <c r="J37" i="6"/>
  <c r="K37" i="6"/>
  <c r="L37" i="6"/>
  <c r="A39" i="6"/>
  <c r="B39" i="6"/>
  <c r="C39" i="6"/>
  <c r="D39" i="6"/>
  <c r="A53" i="6"/>
  <c r="B53" i="6"/>
  <c r="C53" i="6"/>
  <c r="D53" i="6"/>
  <c r="A52" i="6"/>
  <c r="B52" i="6"/>
  <c r="C52" i="6"/>
  <c r="D52" i="6"/>
  <c r="A21" i="6"/>
  <c r="B21" i="6"/>
  <c r="C21" i="6"/>
  <c r="D21" i="6"/>
  <c r="A37" i="6"/>
  <c r="B37" i="6"/>
  <c r="C37" i="6"/>
  <c r="D37" i="6"/>
  <c r="K21" i="5"/>
  <c r="L21" i="5"/>
  <c r="M21" i="5"/>
  <c r="N21" i="5"/>
  <c r="K67" i="5"/>
  <c r="L67" i="5"/>
  <c r="M67" i="5"/>
  <c r="N67" i="5"/>
  <c r="K93" i="5"/>
  <c r="L93" i="5"/>
  <c r="M93" i="5"/>
  <c r="N93" i="5"/>
  <c r="K230" i="5"/>
  <c r="L230" i="5"/>
  <c r="M230" i="5"/>
  <c r="N230" i="5"/>
  <c r="K14" i="5"/>
  <c r="L14" i="5"/>
  <c r="M14" i="5"/>
  <c r="N14" i="5"/>
  <c r="K245" i="5"/>
  <c r="L245" i="5"/>
  <c r="M245" i="5"/>
  <c r="N245" i="5"/>
  <c r="K246" i="5"/>
  <c r="L246" i="5"/>
  <c r="M246" i="5"/>
  <c r="N246" i="5"/>
  <c r="H216" i="5"/>
  <c r="G216" i="5"/>
  <c r="F216" i="5"/>
  <c r="H46" i="5"/>
  <c r="G46" i="5"/>
  <c r="F46" i="5"/>
  <c r="H163" i="5"/>
  <c r="G163" i="5"/>
  <c r="F163" i="5"/>
  <c r="H100" i="5"/>
  <c r="G100" i="5"/>
  <c r="F100" i="5"/>
  <c r="H66" i="5"/>
  <c r="G66" i="5"/>
  <c r="F66" i="5"/>
  <c r="H98" i="5"/>
  <c r="G98" i="5"/>
  <c r="F98" i="5"/>
  <c r="H10" i="5"/>
  <c r="G10" i="5"/>
  <c r="F10" i="5"/>
  <c r="A10" i="5"/>
  <c r="B10" i="5"/>
  <c r="C10" i="5"/>
  <c r="D10" i="5"/>
  <c r="A98" i="5"/>
  <c r="B98" i="5"/>
  <c r="C98" i="5"/>
  <c r="D98" i="5"/>
  <c r="A66" i="5"/>
  <c r="B66" i="5"/>
  <c r="C66" i="5"/>
  <c r="D66" i="5"/>
  <c r="A100" i="5"/>
  <c r="B100" i="5"/>
  <c r="C100" i="5"/>
  <c r="D100" i="5"/>
  <c r="A163" i="5"/>
  <c r="B163" i="5"/>
  <c r="C163" i="5"/>
  <c r="D163" i="5"/>
  <c r="A46" i="5"/>
  <c r="B46" i="5"/>
  <c r="C46" i="5"/>
  <c r="D46" i="5"/>
  <c r="A216" i="5"/>
  <c r="B216" i="5"/>
  <c r="C216" i="5"/>
  <c r="D216" i="5"/>
  <c r="Q217" i="3"/>
  <c r="P217" i="3"/>
  <c r="O217" i="3"/>
  <c r="Q147" i="3"/>
  <c r="P147" i="3"/>
  <c r="O147" i="3"/>
  <c r="Q54" i="3"/>
  <c r="P54" i="3"/>
  <c r="O54" i="3"/>
  <c r="Q206" i="3"/>
  <c r="P206" i="3"/>
  <c r="O206" i="3"/>
  <c r="Q189" i="3"/>
  <c r="P189" i="3"/>
  <c r="O189" i="3"/>
  <c r="Q296" i="3"/>
  <c r="P296" i="3"/>
  <c r="O296" i="3"/>
  <c r="Q43" i="3"/>
  <c r="P43" i="3"/>
  <c r="O43" i="3"/>
  <c r="Q178" i="3"/>
  <c r="P178" i="3"/>
  <c r="O178" i="3"/>
  <c r="Q30" i="3"/>
  <c r="P30" i="3"/>
  <c r="O30" i="3"/>
  <c r="Q36" i="3"/>
  <c r="P36" i="3"/>
  <c r="O36" i="3"/>
  <c r="Q33" i="3"/>
  <c r="P33" i="3"/>
  <c r="O33" i="3"/>
  <c r="J33" i="3"/>
  <c r="K33" i="3"/>
  <c r="L33" i="3"/>
  <c r="M33" i="3"/>
  <c r="J36" i="3"/>
  <c r="K36" i="3"/>
  <c r="L36" i="3"/>
  <c r="M36" i="3"/>
  <c r="J30" i="3"/>
  <c r="K30" i="3"/>
  <c r="L30" i="3"/>
  <c r="M30" i="3"/>
  <c r="J178" i="3"/>
  <c r="K178" i="3"/>
  <c r="L178" i="3"/>
  <c r="M178" i="3"/>
  <c r="J43" i="3"/>
  <c r="K43" i="3"/>
  <c r="L43" i="3"/>
  <c r="M43" i="3"/>
  <c r="J296" i="3"/>
  <c r="K296" i="3"/>
  <c r="L296" i="3"/>
  <c r="M296" i="3"/>
  <c r="J189" i="3"/>
  <c r="K189" i="3"/>
  <c r="L189" i="3"/>
  <c r="M189" i="3"/>
  <c r="J206" i="3"/>
  <c r="K206" i="3"/>
  <c r="L206" i="3"/>
  <c r="M206" i="3"/>
  <c r="J54" i="3"/>
  <c r="K54" i="3"/>
  <c r="M54" i="3"/>
  <c r="J147" i="3"/>
  <c r="K147" i="3"/>
  <c r="M147" i="3"/>
  <c r="J217" i="3"/>
  <c r="K217" i="3"/>
  <c r="M217" i="3"/>
  <c r="H40" i="3"/>
  <c r="G40" i="3"/>
  <c r="F40" i="3"/>
  <c r="H304" i="3"/>
  <c r="G304" i="3"/>
  <c r="F304" i="3"/>
  <c r="H67" i="3"/>
  <c r="G67" i="3"/>
  <c r="F67" i="3"/>
  <c r="H126" i="3"/>
  <c r="G126" i="3"/>
  <c r="F126" i="3"/>
  <c r="H173" i="3"/>
  <c r="G173" i="3"/>
  <c r="F173" i="3"/>
  <c r="H265" i="3"/>
  <c r="G265" i="3"/>
  <c r="F265" i="3"/>
  <c r="H117" i="3"/>
  <c r="G117" i="3"/>
  <c r="F117" i="3"/>
  <c r="H39" i="3"/>
  <c r="G39" i="3"/>
  <c r="F39" i="3"/>
  <c r="H235" i="3"/>
  <c r="G235" i="3"/>
  <c r="F235" i="3"/>
  <c r="H234" i="3"/>
  <c r="G234" i="3"/>
  <c r="F234" i="3"/>
  <c r="H182" i="3"/>
  <c r="G182" i="3"/>
  <c r="F182" i="3"/>
  <c r="A182" i="3"/>
  <c r="B182" i="3"/>
  <c r="C182" i="3"/>
  <c r="D182" i="3"/>
  <c r="A234" i="3"/>
  <c r="B234" i="3"/>
  <c r="C234" i="3"/>
  <c r="D234" i="3"/>
  <c r="A235" i="3"/>
  <c r="B235" i="3"/>
  <c r="C235" i="3"/>
  <c r="D235" i="3"/>
  <c r="A39" i="3"/>
  <c r="B39" i="3"/>
  <c r="C39" i="3"/>
  <c r="D39" i="3"/>
  <c r="A117" i="3"/>
  <c r="B117" i="3"/>
  <c r="C117" i="3"/>
  <c r="D117" i="3"/>
  <c r="A265" i="3"/>
  <c r="B265" i="3"/>
  <c r="C265" i="3"/>
  <c r="D265" i="3"/>
  <c r="A173" i="3"/>
  <c r="B173" i="3"/>
  <c r="C173" i="3"/>
  <c r="D173" i="3"/>
  <c r="A126" i="3"/>
  <c r="B126" i="3"/>
  <c r="C126" i="3"/>
  <c r="D126" i="3"/>
  <c r="A67" i="3"/>
  <c r="B67" i="3"/>
  <c r="C67" i="3"/>
  <c r="D67" i="3"/>
  <c r="A304" i="3"/>
  <c r="B304" i="3"/>
  <c r="D304" i="3"/>
  <c r="A40" i="3"/>
  <c r="B40" i="3"/>
  <c r="D40" i="3"/>
  <c r="N74" i="4"/>
  <c r="O74" i="4"/>
  <c r="P74" i="4"/>
  <c r="N4" i="4"/>
  <c r="O4" i="4"/>
  <c r="P4" i="4"/>
  <c r="N90" i="4"/>
  <c r="O90" i="4"/>
  <c r="P90" i="4"/>
  <c r="N101" i="4"/>
  <c r="O101" i="4"/>
  <c r="P101" i="4"/>
  <c r="N105" i="4"/>
  <c r="O105" i="4"/>
  <c r="P105" i="4"/>
  <c r="A74" i="4"/>
  <c r="B74" i="4"/>
  <c r="C74" i="4"/>
  <c r="D74" i="4"/>
  <c r="E74" i="4"/>
  <c r="F74" i="4"/>
  <c r="G74" i="4"/>
  <c r="H74" i="4"/>
  <c r="I74" i="4"/>
  <c r="J74" i="4"/>
  <c r="K74" i="4"/>
  <c r="L74" i="4"/>
  <c r="A4" i="4"/>
  <c r="B4" i="4"/>
  <c r="C4" i="4"/>
  <c r="D4" i="4"/>
  <c r="E4" i="4"/>
  <c r="F4" i="4"/>
  <c r="G4" i="4"/>
  <c r="H4" i="4"/>
  <c r="I4" i="4"/>
  <c r="J4" i="4"/>
  <c r="K4" i="4"/>
  <c r="L4" i="4"/>
  <c r="A90" i="4"/>
  <c r="B90" i="4"/>
  <c r="C90" i="4"/>
  <c r="D90" i="4"/>
  <c r="E90" i="4"/>
  <c r="F90" i="4"/>
  <c r="G90" i="4"/>
  <c r="H90" i="4"/>
  <c r="I90" i="4"/>
  <c r="J90" i="4"/>
  <c r="K90" i="4"/>
  <c r="L90" i="4"/>
  <c r="A101" i="4"/>
  <c r="B101" i="4"/>
  <c r="C101" i="4"/>
  <c r="D101" i="4"/>
  <c r="E101" i="4"/>
  <c r="F101" i="4"/>
  <c r="G101" i="4"/>
  <c r="H101" i="4"/>
  <c r="I101" i="4"/>
  <c r="J101" i="4"/>
  <c r="K101" i="4"/>
  <c r="L101" i="4"/>
  <c r="A105" i="4"/>
  <c r="B105" i="4"/>
  <c r="C105" i="4"/>
  <c r="D105" i="4"/>
  <c r="E105" i="4"/>
  <c r="F105" i="4"/>
  <c r="G105" i="4"/>
  <c r="H105" i="4"/>
  <c r="I105" i="4"/>
  <c r="J105" i="4"/>
  <c r="K105" i="4"/>
  <c r="L105" i="4"/>
  <c r="H238" i="9"/>
  <c r="G238" i="9"/>
  <c r="F238" i="9"/>
  <c r="H106" i="9"/>
  <c r="G106" i="9"/>
  <c r="F106" i="9"/>
  <c r="H222" i="9"/>
  <c r="G222" i="9"/>
  <c r="F222" i="9"/>
  <c r="H191" i="9"/>
  <c r="G191" i="9"/>
  <c r="F191" i="9"/>
  <c r="H109" i="9"/>
  <c r="G109" i="9"/>
  <c r="F109" i="9"/>
  <c r="H61" i="9"/>
  <c r="G61" i="9"/>
  <c r="F61" i="9"/>
  <c r="H144" i="9"/>
  <c r="G144" i="9"/>
  <c r="F144" i="9"/>
  <c r="H23" i="9"/>
  <c r="G23" i="9"/>
  <c r="F23" i="9"/>
  <c r="A23" i="9"/>
  <c r="B23" i="9"/>
  <c r="C23" i="9"/>
  <c r="D23" i="9"/>
  <c r="A144" i="9"/>
  <c r="B144" i="9"/>
  <c r="C144" i="9"/>
  <c r="D144" i="9"/>
  <c r="A61" i="9"/>
  <c r="B61" i="9"/>
  <c r="C61" i="9"/>
  <c r="D61" i="9"/>
  <c r="A109" i="9"/>
  <c r="B109" i="9"/>
  <c r="C109" i="9"/>
  <c r="D109" i="9"/>
  <c r="A191" i="9"/>
  <c r="B191" i="9"/>
  <c r="C191" i="9"/>
  <c r="D191" i="9"/>
  <c r="A222" i="9"/>
  <c r="B222" i="9"/>
  <c r="C222" i="9"/>
  <c r="D222" i="9"/>
  <c r="A106" i="9"/>
  <c r="B106" i="9"/>
  <c r="D106" i="9"/>
  <c r="A238" i="9"/>
  <c r="B238" i="9"/>
  <c r="D238" i="9"/>
  <c r="I4" i="8"/>
  <c r="H4" i="8"/>
  <c r="G4" i="8"/>
  <c r="I27" i="8"/>
  <c r="H27" i="8"/>
  <c r="G27" i="8"/>
  <c r="I82" i="8"/>
  <c r="H82" i="8"/>
  <c r="G82" i="8"/>
  <c r="A82" i="8"/>
  <c r="B82" i="8"/>
  <c r="C82" i="8"/>
  <c r="D82" i="8"/>
  <c r="E82" i="8"/>
  <c r="A27" i="8"/>
  <c r="B27" i="8"/>
  <c r="C27" i="8"/>
  <c r="D27" i="8"/>
  <c r="E27" i="8"/>
  <c r="A4" i="8"/>
  <c r="B4" i="8"/>
  <c r="C4" i="8"/>
  <c r="D4" i="8"/>
  <c r="E4" i="8"/>
  <c r="H29" i="7"/>
  <c r="G29" i="7"/>
  <c r="F29" i="7"/>
  <c r="H30" i="7"/>
  <c r="G30" i="7"/>
  <c r="F30" i="7"/>
  <c r="A30" i="7"/>
  <c r="B30" i="7"/>
  <c r="C30" i="7"/>
  <c r="D30" i="7"/>
  <c r="A29" i="7"/>
  <c r="B29" i="7"/>
  <c r="C29" i="7"/>
  <c r="D29" i="7"/>
  <c r="Q5" i="6"/>
  <c r="R5" i="6"/>
  <c r="S5" i="6"/>
  <c r="T5" i="6"/>
  <c r="U5" i="6"/>
  <c r="V5" i="6"/>
  <c r="W5" i="6"/>
  <c r="X5" i="6"/>
  <c r="Y5" i="6"/>
  <c r="Z5" i="6"/>
  <c r="Q51" i="6"/>
  <c r="R51" i="6"/>
  <c r="S51" i="6"/>
  <c r="T51" i="6"/>
  <c r="U51" i="6"/>
  <c r="V51" i="6"/>
  <c r="W51" i="6"/>
  <c r="X51" i="6"/>
  <c r="Y51" i="6"/>
  <c r="Z51" i="6"/>
  <c r="Q31" i="6"/>
  <c r="R31" i="6"/>
  <c r="S31" i="6"/>
  <c r="T31" i="6"/>
  <c r="U31" i="6"/>
  <c r="V31" i="6"/>
  <c r="W31" i="6"/>
  <c r="X31" i="6"/>
  <c r="Y31" i="6"/>
  <c r="Z31" i="6"/>
  <c r="Q47" i="6"/>
  <c r="R47" i="6"/>
  <c r="S47" i="6"/>
  <c r="T47" i="6"/>
  <c r="U47" i="6"/>
  <c r="V47" i="6"/>
  <c r="W47" i="6"/>
  <c r="X47" i="6"/>
  <c r="Y47" i="6"/>
  <c r="Z47" i="6"/>
  <c r="N47" i="6"/>
  <c r="N31" i="6"/>
  <c r="N51" i="6"/>
  <c r="N5" i="6"/>
  <c r="I5" i="6"/>
  <c r="J5" i="6"/>
  <c r="K5" i="6"/>
  <c r="L5" i="6"/>
  <c r="I51" i="6"/>
  <c r="J51" i="6"/>
  <c r="K51" i="6"/>
  <c r="L51" i="6"/>
  <c r="I31" i="6"/>
  <c r="J31" i="6"/>
  <c r="K31" i="6"/>
  <c r="L31" i="6"/>
  <c r="I47" i="6"/>
  <c r="J47" i="6"/>
  <c r="K47" i="6"/>
  <c r="L47" i="6"/>
  <c r="A5" i="6"/>
  <c r="B5" i="6"/>
  <c r="C5" i="6"/>
  <c r="D5" i="6"/>
  <c r="A51" i="6"/>
  <c r="B51" i="6"/>
  <c r="C51" i="6"/>
  <c r="D51" i="6"/>
  <c r="A31" i="6"/>
  <c r="B31" i="6"/>
  <c r="C31" i="6"/>
  <c r="D31" i="6"/>
  <c r="A47" i="6"/>
  <c r="B47" i="6"/>
  <c r="C47" i="6"/>
  <c r="D47" i="6"/>
  <c r="K128" i="5"/>
  <c r="L128" i="5"/>
  <c r="M128" i="5"/>
  <c r="N128" i="5"/>
  <c r="K126" i="5"/>
  <c r="L126" i="5"/>
  <c r="M126" i="5"/>
  <c r="N126" i="5"/>
  <c r="K200" i="5"/>
  <c r="L200" i="5"/>
  <c r="M200" i="5"/>
  <c r="N200" i="5"/>
  <c r="K49" i="5"/>
  <c r="L49" i="5"/>
  <c r="M49" i="5"/>
  <c r="N49" i="5"/>
  <c r="K15" i="5"/>
  <c r="L15" i="5"/>
  <c r="M15" i="5"/>
  <c r="N15" i="5"/>
  <c r="K130" i="5"/>
  <c r="L130" i="5"/>
  <c r="M130" i="5"/>
  <c r="N130" i="5"/>
  <c r="K39" i="5"/>
  <c r="L39" i="5"/>
  <c r="M39" i="5"/>
  <c r="N39" i="5"/>
  <c r="K277" i="5"/>
  <c r="L277" i="5"/>
  <c r="M277" i="5"/>
  <c r="N277" i="5"/>
  <c r="H240" i="5"/>
  <c r="G240" i="5"/>
  <c r="F240" i="5"/>
  <c r="H103" i="5"/>
  <c r="G103" i="5"/>
  <c r="F103" i="5"/>
  <c r="H44" i="5"/>
  <c r="G44" i="5"/>
  <c r="F44" i="5"/>
  <c r="H106" i="5"/>
  <c r="G106" i="5"/>
  <c r="F106" i="5"/>
  <c r="H132" i="5"/>
  <c r="G132" i="5"/>
  <c r="F132" i="5"/>
  <c r="H8" i="5"/>
  <c r="G8" i="5"/>
  <c r="F8" i="5"/>
  <c r="H112" i="5"/>
  <c r="G112" i="5"/>
  <c r="F112" i="5"/>
  <c r="A112" i="5"/>
  <c r="B112" i="5"/>
  <c r="C112" i="5"/>
  <c r="D112" i="5"/>
  <c r="A8" i="5"/>
  <c r="B8" i="5"/>
  <c r="C8" i="5"/>
  <c r="D8" i="5"/>
  <c r="A132" i="5"/>
  <c r="B132" i="5"/>
  <c r="C132" i="5"/>
  <c r="D132" i="5"/>
  <c r="A106" i="5"/>
  <c r="B106" i="5"/>
  <c r="C106" i="5"/>
  <c r="D106" i="5"/>
  <c r="A44" i="5"/>
  <c r="B44" i="5"/>
  <c r="C44" i="5"/>
  <c r="D44" i="5"/>
  <c r="A103" i="5"/>
  <c r="B103" i="5"/>
  <c r="C103" i="5"/>
  <c r="D103" i="5"/>
  <c r="A240" i="5"/>
  <c r="B240" i="5"/>
  <c r="C240" i="5"/>
  <c r="D240" i="5"/>
  <c r="C25" i="3"/>
  <c r="I25" i="3"/>
  <c r="E153" i="3"/>
  <c r="C93" i="3"/>
  <c r="I93" i="3"/>
  <c r="E116" i="3"/>
  <c r="I286" i="3"/>
  <c r="E308" i="3"/>
  <c r="I67" i="3"/>
  <c r="E124" i="3"/>
  <c r="I106" i="3"/>
  <c r="E300" i="3"/>
  <c r="I81" i="3"/>
  <c r="E103" i="3"/>
  <c r="C146" i="3"/>
  <c r="I146" i="3"/>
  <c r="E179" i="3"/>
  <c r="I34" i="3"/>
  <c r="E10" i="3"/>
  <c r="C285" i="3"/>
  <c r="I285" i="3"/>
  <c r="E94" i="3"/>
  <c r="C38" i="3"/>
  <c r="I38" i="3"/>
  <c r="E80" i="3"/>
  <c r="C284" i="3"/>
  <c r="I284" i="3"/>
  <c r="E185" i="3"/>
  <c r="I2" i="3"/>
  <c r="E31" i="3"/>
  <c r="I18" i="3"/>
  <c r="E90" i="3"/>
  <c r="C137" i="3"/>
  <c r="I137" i="3"/>
  <c r="E163" i="3"/>
  <c r="C283" i="3"/>
  <c r="I283" i="3"/>
  <c r="E131" i="3"/>
  <c r="R164" i="3"/>
  <c r="N156" i="3"/>
  <c r="R190" i="3"/>
  <c r="N186" i="3"/>
  <c r="L31" i="3"/>
  <c r="R31" i="3"/>
  <c r="N16" i="3"/>
  <c r="L230" i="3"/>
  <c r="R230" i="3"/>
  <c r="N204" i="3"/>
  <c r="R184" i="3"/>
  <c r="N320" i="3"/>
  <c r="R235" i="3"/>
  <c r="N235" i="3"/>
  <c r="L128" i="3"/>
  <c r="R128" i="3"/>
  <c r="N103" i="3"/>
  <c r="L122" i="3"/>
  <c r="R122" i="3"/>
  <c r="N297" i="3"/>
  <c r="L81" i="3"/>
  <c r="R81" i="3"/>
  <c r="N196" i="3"/>
  <c r="R313" i="3"/>
  <c r="N285" i="3"/>
  <c r="R206" i="3"/>
  <c r="N73" i="3"/>
  <c r="R138" i="3"/>
  <c r="N165" i="3"/>
  <c r="L62" i="3"/>
  <c r="R62" i="3"/>
  <c r="N83" i="3"/>
  <c r="R257" i="3"/>
  <c r="N182" i="3"/>
  <c r="R55" i="3"/>
  <c r="N163" i="3"/>
  <c r="L21" i="3"/>
  <c r="R21" i="3"/>
  <c r="N328" i="3"/>
  <c r="L312" i="3"/>
  <c r="R312" i="3"/>
  <c r="N187" i="3"/>
  <c r="R311" i="3"/>
  <c r="N82" i="3"/>
  <c r="L5" i="3"/>
  <c r="R5" i="3"/>
  <c r="N318" i="3"/>
  <c r="R121" i="3"/>
  <c r="N28" i="3"/>
  <c r="R27" i="3"/>
  <c r="N311" i="3"/>
  <c r="L160" i="3"/>
  <c r="R160" i="3"/>
  <c r="N117" i="3"/>
  <c r="L176" i="3"/>
  <c r="R176" i="3"/>
  <c r="N299" i="3"/>
  <c r="L219" i="3"/>
  <c r="R219" i="3"/>
  <c r="N56" i="3"/>
  <c r="L174" i="3"/>
  <c r="R174" i="3"/>
  <c r="N172" i="3"/>
  <c r="L34" i="3"/>
  <c r="R34" i="3"/>
  <c r="N151" i="3"/>
  <c r="L86" i="3"/>
  <c r="R86" i="3"/>
  <c r="N197" i="3"/>
  <c r="L145" i="3"/>
  <c r="R145" i="3"/>
  <c r="N217" i="3"/>
  <c r="L310" i="3"/>
  <c r="R310" i="3"/>
  <c r="N147" i="3"/>
  <c r="Q191" i="3"/>
  <c r="P191" i="3"/>
  <c r="O191" i="3"/>
  <c r="Q317" i="3"/>
  <c r="P317" i="3"/>
  <c r="O317" i="3"/>
  <c r="Q21" i="3"/>
  <c r="P21" i="3"/>
  <c r="O21" i="3"/>
  <c r="Q305" i="3"/>
  <c r="P305" i="3"/>
  <c r="O305" i="3"/>
  <c r="Q76" i="3"/>
  <c r="P76" i="3"/>
  <c r="O76" i="3"/>
  <c r="Q50" i="3"/>
  <c r="P50" i="3"/>
  <c r="O50" i="3"/>
  <c r="Q291" i="3"/>
  <c r="P291" i="3"/>
  <c r="O291" i="3"/>
  <c r="Q288" i="3"/>
  <c r="P288" i="3"/>
  <c r="O288" i="3"/>
  <c r="Q88" i="3"/>
  <c r="P88" i="3"/>
  <c r="O88" i="3"/>
  <c r="Q95" i="3"/>
  <c r="P95" i="3"/>
  <c r="O95" i="3"/>
  <c r="Q268" i="3"/>
  <c r="P268" i="3"/>
  <c r="O268" i="3"/>
  <c r="J268" i="3"/>
  <c r="K268" i="3"/>
  <c r="L268" i="3"/>
  <c r="M268" i="3"/>
  <c r="J95" i="3"/>
  <c r="K95" i="3"/>
  <c r="L95" i="3"/>
  <c r="M95" i="3"/>
  <c r="J88" i="3"/>
  <c r="K88" i="3"/>
  <c r="L88" i="3"/>
  <c r="M88" i="3"/>
  <c r="J288" i="3"/>
  <c r="K288" i="3"/>
  <c r="L288" i="3"/>
  <c r="M288" i="3"/>
  <c r="J291" i="3"/>
  <c r="K291" i="3"/>
  <c r="L291" i="3"/>
  <c r="M291" i="3"/>
  <c r="J50" i="3"/>
  <c r="K50" i="3"/>
  <c r="L50" i="3"/>
  <c r="M50" i="3"/>
  <c r="J76" i="3"/>
  <c r="K76" i="3"/>
  <c r="L76" i="3"/>
  <c r="M76" i="3"/>
  <c r="J305" i="3"/>
  <c r="K305" i="3"/>
  <c r="L305" i="3"/>
  <c r="M305" i="3"/>
  <c r="J21" i="3"/>
  <c r="K21" i="3"/>
  <c r="M21" i="3"/>
  <c r="J317" i="3"/>
  <c r="K317" i="3"/>
  <c r="M317" i="3"/>
  <c r="J191" i="3"/>
  <c r="K191" i="3"/>
  <c r="M191" i="3"/>
  <c r="H317" i="3"/>
  <c r="G317" i="3"/>
  <c r="F317" i="3"/>
  <c r="H313" i="3"/>
  <c r="G313" i="3"/>
  <c r="F313" i="3"/>
  <c r="H147" i="3"/>
  <c r="G147" i="3"/>
  <c r="F147" i="3"/>
  <c r="H285" i="3"/>
  <c r="G285" i="3"/>
  <c r="F285" i="3"/>
  <c r="H123" i="3"/>
  <c r="G123" i="3"/>
  <c r="F123" i="3"/>
  <c r="H16" i="3"/>
  <c r="G16" i="3"/>
  <c r="F16" i="3"/>
  <c r="H152" i="3"/>
  <c r="G152" i="3"/>
  <c r="F152" i="3"/>
  <c r="H37" i="3"/>
  <c r="G37" i="3"/>
  <c r="F37" i="3"/>
  <c r="H62" i="3"/>
  <c r="G62" i="3"/>
  <c r="F62" i="3"/>
  <c r="H15" i="3"/>
  <c r="G15" i="3"/>
  <c r="F15" i="3"/>
  <c r="H71" i="3"/>
  <c r="G71" i="3"/>
  <c r="F71" i="3"/>
  <c r="A71" i="3"/>
  <c r="B71" i="3"/>
  <c r="C71" i="3"/>
  <c r="D71" i="3"/>
  <c r="A15" i="3"/>
  <c r="B15" i="3"/>
  <c r="C15" i="3"/>
  <c r="D15" i="3"/>
  <c r="A62" i="3"/>
  <c r="B62" i="3"/>
  <c r="C62" i="3"/>
  <c r="D62" i="3"/>
  <c r="A37" i="3"/>
  <c r="B37" i="3"/>
  <c r="C37" i="3"/>
  <c r="D37" i="3"/>
  <c r="A152" i="3"/>
  <c r="B152" i="3"/>
  <c r="C152" i="3"/>
  <c r="D152" i="3"/>
  <c r="A16" i="3"/>
  <c r="B16" i="3"/>
  <c r="C16" i="3"/>
  <c r="D16" i="3"/>
  <c r="A123" i="3"/>
  <c r="B123" i="3"/>
  <c r="C123" i="3"/>
  <c r="D123" i="3"/>
  <c r="A285" i="3"/>
  <c r="B285" i="3"/>
  <c r="D285" i="3"/>
  <c r="A147" i="3"/>
  <c r="B147" i="3"/>
  <c r="D147" i="3"/>
  <c r="A313" i="3"/>
  <c r="B313" i="3"/>
  <c r="D313" i="3"/>
  <c r="A317" i="3"/>
  <c r="B317" i="3"/>
  <c r="D317" i="3"/>
  <c r="N19" i="4"/>
  <c r="O19" i="4"/>
  <c r="P19" i="4"/>
  <c r="N79" i="4"/>
  <c r="O79" i="4"/>
  <c r="P79" i="4"/>
  <c r="N93" i="4"/>
  <c r="O93" i="4"/>
  <c r="P93" i="4"/>
  <c r="A19" i="4"/>
  <c r="B19" i="4"/>
  <c r="C19" i="4"/>
  <c r="D19" i="4"/>
  <c r="E19" i="4"/>
  <c r="F19" i="4"/>
  <c r="G19" i="4"/>
  <c r="H19" i="4"/>
  <c r="I19" i="4"/>
  <c r="J19" i="4"/>
  <c r="K19" i="4"/>
  <c r="L19" i="4"/>
  <c r="A79" i="4"/>
  <c r="B79" i="4"/>
  <c r="C79" i="4"/>
  <c r="D79" i="4"/>
  <c r="E79" i="4"/>
  <c r="F79" i="4"/>
  <c r="G79" i="4"/>
  <c r="H79" i="4"/>
  <c r="I79" i="4"/>
  <c r="J79" i="4"/>
  <c r="K79" i="4"/>
  <c r="L79" i="4"/>
  <c r="A93" i="4"/>
  <c r="B93" i="4"/>
  <c r="C93" i="4"/>
  <c r="D93" i="4"/>
  <c r="E93" i="4"/>
  <c r="F93" i="4"/>
  <c r="G93" i="4"/>
  <c r="H93" i="4"/>
  <c r="I93" i="4"/>
  <c r="J93" i="4"/>
  <c r="K93" i="4"/>
  <c r="L93" i="4"/>
  <c r="H245" i="9"/>
  <c r="G245" i="9"/>
  <c r="F245" i="9"/>
  <c r="H240" i="9"/>
  <c r="G240" i="9"/>
  <c r="F240" i="9"/>
  <c r="H86" i="9"/>
  <c r="G86" i="9"/>
  <c r="F86" i="9"/>
  <c r="H108" i="9"/>
  <c r="G108" i="9"/>
  <c r="F108" i="9"/>
  <c r="H36" i="9"/>
  <c r="G36" i="9"/>
  <c r="F36" i="9"/>
  <c r="H182" i="9"/>
  <c r="G182" i="9"/>
  <c r="F182" i="9"/>
  <c r="H173" i="9"/>
  <c r="G173" i="9"/>
  <c r="F173" i="9"/>
  <c r="H146" i="9"/>
  <c r="G146" i="9"/>
  <c r="F146" i="9"/>
  <c r="A146" i="9"/>
  <c r="B146" i="9"/>
  <c r="C146" i="9"/>
  <c r="D146" i="9"/>
  <c r="A173" i="9"/>
  <c r="B173" i="9"/>
  <c r="C173" i="9"/>
  <c r="D173" i="9"/>
  <c r="A182" i="9"/>
  <c r="B182" i="9"/>
  <c r="C182" i="9"/>
  <c r="D182" i="9"/>
  <c r="A36" i="9"/>
  <c r="B36" i="9"/>
  <c r="C36" i="9"/>
  <c r="D36" i="9"/>
  <c r="A108" i="9"/>
  <c r="B108" i="9"/>
  <c r="C108" i="9"/>
  <c r="D108" i="9"/>
  <c r="A86" i="9"/>
  <c r="B86" i="9"/>
  <c r="D86" i="9"/>
  <c r="A240" i="9"/>
  <c r="B240" i="9"/>
  <c r="D240" i="9"/>
  <c r="A245" i="9"/>
  <c r="B245" i="9"/>
  <c r="D245" i="9"/>
  <c r="I121" i="8"/>
  <c r="H121" i="8"/>
  <c r="G121" i="8"/>
  <c r="I100" i="8"/>
  <c r="H100" i="8"/>
  <c r="G100" i="8"/>
  <c r="I18" i="8"/>
  <c r="H18" i="8"/>
  <c r="G18" i="8"/>
  <c r="I91" i="8"/>
  <c r="H91" i="8"/>
  <c r="G91" i="8"/>
  <c r="A91" i="8"/>
  <c r="B91" i="8"/>
  <c r="C91" i="8"/>
  <c r="D91" i="8"/>
  <c r="E91" i="8"/>
  <c r="A18" i="8"/>
  <c r="B18" i="8"/>
  <c r="C18" i="8"/>
  <c r="D18" i="8"/>
  <c r="E18" i="8"/>
  <c r="A100" i="8"/>
  <c r="B100" i="8"/>
  <c r="C100" i="8"/>
  <c r="D100" i="8"/>
  <c r="E100" i="8"/>
  <c r="A121" i="8"/>
  <c r="B121" i="8"/>
  <c r="D121" i="8"/>
  <c r="E121" i="8"/>
  <c r="H33" i="7"/>
  <c r="G33" i="7"/>
  <c r="F33" i="7"/>
  <c r="A33" i="7"/>
  <c r="B33" i="7"/>
  <c r="C33" i="7"/>
  <c r="D33" i="7"/>
  <c r="Q16" i="6"/>
  <c r="R16" i="6"/>
  <c r="S16" i="6"/>
  <c r="T16" i="6"/>
  <c r="U16" i="6"/>
  <c r="V16" i="6"/>
  <c r="W16" i="6"/>
  <c r="X16" i="6"/>
  <c r="Y16" i="6"/>
  <c r="Z16" i="6"/>
  <c r="Q48" i="6"/>
  <c r="R48" i="6"/>
  <c r="S48" i="6"/>
  <c r="T48" i="6"/>
  <c r="U48" i="6"/>
  <c r="V48" i="6"/>
  <c r="W48" i="6"/>
  <c r="X48" i="6"/>
  <c r="Y48" i="6"/>
  <c r="Z48" i="6"/>
  <c r="N48" i="6"/>
  <c r="N16" i="6"/>
  <c r="I16" i="6"/>
  <c r="J16" i="6"/>
  <c r="K16" i="6"/>
  <c r="L16" i="6"/>
  <c r="I48" i="6"/>
  <c r="J48" i="6"/>
  <c r="K48" i="6"/>
  <c r="L48" i="6"/>
  <c r="A16" i="6"/>
  <c r="B16" i="6"/>
  <c r="C16" i="6"/>
  <c r="D16" i="6"/>
  <c r="K164" i="5"/>
  <c r="L164" i="5"/>
  <c r="M164" i="5"/>
  <c r="N164" i="5"/>
  <c r="K186" i="5"/>
  <c r="L186" i="5"/>
  <c r="M186" i="5"/>
  <c r="N186" i="5"/>
  <c r="K111" i="5"/>
  <c r="L111" i="5"/>
  <c r="M111" i="5"/>
  <c r="N111" i="5"/>
  <c r="K6" i="5"/>
  <c r="L6" i="5"/>
  <c r="M6" i="5"/>
  <c r="N6" i="5"/>
  <c r="K20" i="5"/>
  <c r="L20" i="5"/>
  <c r="M20" i="5"/>
  <c r="N20" i="5"/>
  <c r="K123" i="5"/>
  <c r="L123" i="5"/>
  <c r="M123" i="5"/>
  <c r="N123" i="5"/>
  <c r="K274" i="5"/>
  <c r="L274" i="5"/>
  <c r="M274" i="5"/>
  <c r="N274" i="5"/>
  <c r="H51" i="5"/>
  <c r="G51" i="5"/>
  <c r="F51" i="5"/>
  <c r="H73" i="5"/>
  <c r="G73" i="5"/>
  <c r="F73" i="5"/>
  <c r="H227" i="5"/>
  <c r="G227" i="5"/>
  <c r="F227" i="5"/>
  <c r="H186" i="5"/>
  <c r="G186" i="5"/>
  <c r="F186" i="5"/>
  <c r="H101" i="5"/>
  <c r="G101" i="5"/>
  <c r="F101" i="5"/>
  <c r="H97" i="5"/>
  <c r="G97" i="5"/>
  <c r="F97" i="5"/>
  <c r="H114" i="5"/>
  <c r="G114" i="5"/>
  <c r="F114" i="5"/>
  <c r="A114" i="5"/>
  <c r="B114" i="5"/>
  <c r="C114" i="5"/>
  <c r="D114" i="5"/>
  <c r="A97" i="5"/>
  <c r="B97" i="5"/>
  <c r="C97" i="5"/>
  <c r="D97" i="5"/>
  <c r="A101" i="5"/>
  <c r="B101" i="5"/>
  <c r="C101" i="5"/>
  <c r="D101" i="5"/>
  <c r="A186" i="5"/>
  <c r="B186" i="5"/>
  <c r="C186" i="5"/>
  <c r="D186" i="5"/>
  <c r="A227" i="5"/>
  <c r="B227" i="5"/>
  <c r="C227" i="5"/>
  <c r="D227" i="5"/>
  <c r="A73" i="5"/>
  <c r="B73" i="5"/>
  <c r="C73" i="5"/>
  <c r="D73" i="5"/>
  <c r="A51" i="5"/>
  <c r="B51" i="5"/>
  <c r="C51" i="5"/>
  <c r="D51" i="5"/>
  <c r="Q3" i="3"/>
  <c r="P3" i="3"/>
  <c r="O3" i="3"/>
  <c r="Q23" i="3"/>
  <c r="P23" i="3"/>
  <c r="O23" i="3"/>
  <c r="Q333" i="3"/>
  <c r="P333" i="3"/>
  <c r="O333" i="3"/>
  <c r="Q240" i="3"/>
  <c r="P240" i="3"/>
  <c r="O240" i="3"/>
  <c r="Q60" i="3"/>
  <c r="P60" i="3"/>
  <c r="O60" i="3"/>
  <c r="Q9" i="3"/>
  <c r="P9" i="3"/>
  <c r="O9" i="3"/>
  <c r="Q176" i="3"/>
  <c r="P176" i="3"/>
  <c r="O176" i="3"/>
  <c r="Q219" i="3"/>
  <c r="P219" i="3"/>
  <c r="O219" i="3"/>
  <c r="Q244" i="3"/>
  <c r="P244" i="3"/>
  <c r="O244" i="3"/>
  <c r="Q252" i="3"/>
  <c r="P252" i="3"/>
  <c r="O252" i="3"/>
  <c r="Q10" i="3"/>
  <c r="P10" i="3"/>
  <c r="O10" i="3"/>
  <c r="Q243" i="3"/>
  <c r="P243" i="3"/>
  <c r="O243" i="3"/>
  <c r="J243" i="3"/>
  <c r="K243" i="3"/>
  <c r="L243" i="3"/>
  <c r="M243" i="3"/>
  <c r="J10" i="3"/>
  <c r="K10" i="3"/>
  <c r="L10" i="3"/>
  <c r="M10" i="3"/>
  <c r="J252" i="3"/>
  <c r="K252" i="3"/>
  <c r="L252" i="3"/>
  <c r="M252" i="3"/>
  <c r="J244" i="3"/>
  <c r="K244" i="3"/>
  <c r="L244" i="3"/>
  <c r="M244" i="3"/>
  <c r="J219" i="3"/>
  <c r="K219" i="3"/>
  <c r="M219" i="3"/>
  <c r="J176" i="3"/>
  <c r="K176" i="3"/>
  <c r="M176" i="3"/>
  <c r="J9" i="3"/>
  <c r="K9" i="3"/>
  <c r="M9" i="3"/>
  <c r="J60" i="3"/>
  <c r="K60" i="3"/>
  <c r="M60" i="3"/>
  <c r="J240" i="3"/>
  <c r="K240" i="3"/>
  <c r="M240" i="3"/>
  <c r="J333" i="3"/>
  <c r="K333" i="3"/>
  <c r="M333" i="3"/>
  <c r="J23" i="3"/>
  <c r="K23" i="3"/>
  <c r="M23" i="3"/>
  <c r="J3" i="3"/>
  <c r="K3" i="3"/>
  <c r="M3" i="3"/>
  <c r="H83" i="3"/>
  <c r="G83" i="3"/>
  <c r="F83" i="3"/>
  <c r="H315" i="3"/>
  <c r="G315" i="3"/>
  <c r="F315" i="3"/>
  <c r="H206" i="3"/>
  <c r="G206" i="3"/>
  <c r="F206" i="3"/>
  <c r="H137" i="3"/>
  <c r="G137" i="3"/>
  <c r="F137" i="3"/>
  <c r="H202" i="3"/>
  <c r="G202" i="3"/>
  <c r="F202" i="3"/>
  <c r="H159" i="3"/>
  <c r="G159" i="3"/>
  <c r="F159" i="3"/>
  <c r="H118" i="3"/>
  <c r="G118" i="3"/>
  <c r="F118" i="3"/>
  <c r="H270" i="3"/>
  <c r="G270" i="3"/>
  <c r="F270" i="3"/>
  <c r="H17" i="3"/>
  <c r="G17" i="3"/>
  <c r="F17" i="3"/>
  <c r="H236" i="3"/>
  <c r="G236" i="3"/>
  <c r="F236" i="3"/>
  <c r="A236" i="3"/>
  <c r="B236" i="3"/>
  <c r="C236" i="3"/>
  <c r="D236" i="3"/>
  <c r="A17" i="3"/>
  <c r="B17" i="3"/>
  <c r="C17" i="3"/>
  <c r="D17" i="3"/>
  <c r="A270" i="3"/>
  <c r="B270" i="3"/>
  <c r="C270" i="3"/>
  <c r="D270" i="3"/>
  <c r="A118" i="3"/>
  <c r="B118" i="3"/>
  <c r="C118" i="3"/>
  <c r="D118" i="3"/>
  <c r="A159" i="3"/>
  <c r="B159" i="3"/>
  <c r="C159" i="3"/>
  <c r="D159" i="3"/>
  <c r="A202" i="3"/>
  <c r="B202" i="3"/>
  <c r="C202" i="3"/>
  <c r="D202" i="3"/>
  <c r="A137" i="3"/>
  <c r="B137" i="3"/>
  <c r="D137" i="3"/>
  <c r="A206" i="3"/>
  <c r="B206" i="3"/>
  <c r="D206" i="3"/>
  <c r="A315" i="3"/>
  <c r="B315" i="3"/>
  <c r="D315" i="3"/>
  <c r="A83" i="3"/>
  <c r="B83" i="3"/>
  <c r="D83" i="3"/>
  <c r="N44" i="4"/>
  <c r="O44" i="4"/>
  <c r="P44" i="4"/>
  <c r="N84" i="4"/>
  <c r="O84" i="4"/>
  <c r="P84" i="4"/>
  <c r="N23" i="4"/>
  <c r="O23" i="4"/>
  <c r="P23" i="4"/>
  <c r="A44" i="4"/>
  <c r="B44" i="4"/>
  <c r="C44" i="4"/>
  <c r="D44" i="4"/>
  <c r="E44" i="4"/>
  <c r="F44" i="4"/>
  <c r="G44" i="4"/>
  <c r="H44" i="4"/>
  <c r="I44" i="4"/>
  <c r="J44" i="4"/>
  <c r="K44" i="4"/>
  <c r="L44" i="4"/>
  <c r="A84" i="4"/>
  <c r="B84" i="4"/>
  <c r="C84" i="4"/>
  <c r="D84" i="4"/>
  <c r="E84" i="4"/>
  <c r="F84" i="4"/>
  <c r="G84" i="4"/>
  <c r="H84" i="4"/>
  <c r="I84" i="4"/>
  <c r="J84" i="4"/>
  <c r="K84" i="4"/>
  <c r="L84" i="4"/>
  <c r="A23" i="4"/>
  <c r="B23" i="4"/>
  <c r="C23" i="4"/>
  <c r="D23" i="4"/>
  <c r="E23" i="4"/>
  <c r="F23" i="4"/>
  <c r="G23" i="4"/>
  <c r="H23" i="4"/>
  <c r="I23" i="4"/>
  <c r="J23" i="4"/>
  <c r="K23" i="4"/>
  <c r="L23" i="4"/>
  <c r="J49" i="3"/>
  <c r="J40" i="3"/>
  <c r="A27" i="10"/>
  <c r="P102" i="3"/>
  <c r="P250" i="3"/>
  <c r="P6" i="3"/>
  <c r="G29" i="10"/>
  <c r="O102" i="3"/>
  <c r="O250" i="3"/>
  <c r="O6" i="3"/>
  <c r="F29" i="10"/>
  <c r="L102" i="3"/>
  <c r="M102" i="3"/>
  <c r="N102" i="3"/>
  <c r="L250" i="3"/>
  <c r="M250" i="3"/>
  <c r="N250" i="3"/>
  <c r="M6" i="3"/>
  <c r="N6" i="3"/>
  <c r="E29" i="10"/>
  <c r="D29" i="10"/>
  <c r="C29" i="10"/>
  <c r="K102" i="3"/>
  <c r="K250" i="3"/>
  <c r="K6" i="3"/>
  <c r="B29" i="10"/>
  <c r="J102" i="3"/>
  <c r="J250" i="3"/>
  <c r="J6" i="3"/>
  <c r="A29" i="10"/>
  <c r="P282" i="3"/>
  <c r="P131" i="3"/>
  <c r="P29" i="3"/>
  <c r="P5" i="3"/>
  <c r="G28" i="10"/>
  <c r="O282" i="3"/>
  <c r="O131" i="3"/>
  <c r="O29" i="3"/>
  <c r="O5" i="3"/>
  <c r="F28" i="10"/>
  <c r="L282" i="3"/>
  <c r="N282" i="3"/>
  <c r="L131" i="3"/>
  <c r="M131" i="3"/>
  <c r="N131" i="3"/>
  <c r="M29" i="3"/>
  <c r="N29" i="3"/>
  <c r="M5" i="3"/>
  <c r="N5" i="3"/>
  <c r="E28" i="10"/>
  <c r="M282" i="3"/>
  <c r="D28" i="10"/>
  <c r="C28" i="10"/>
  <c r="K282" i="3"/>
  <c r="K131" i="3"/>
  <c r="K29" i="3"/>
  <c r="K5" i="3"/>
  <c r="B28" i="10"/>
  <c r="J282" i="3"/>
  <c r="J131" i="3"/>
  <c r="J29" i="3"/>
  <c r="J5" i="3"/>
  <c r="A28" i="10"/>
  <c r="P49" i="3"/>
  <c r="P40" i="3"/>
  <c r="G27" i="10"/>
  <c r="O49" i="3"/>
  <c r="O40" i="3"/>
  <c r="F27" i="10"/>
  <c r="L49" i="3"/>
  <c r="M49" i="3"/>
  <c r="N49" i="3"/>
  <c r="N3" i="3"/>
  <c r="M40" i="3"/>
  <c r="N40" i="3"/>
  <c r="E27" i="10"/>
  <c r="D27" i="10"/>
  <c r="C27" i="10"/>
  <c r="K49" i="3"/>
  <c r="K40" i="3"/>
  <c r="B27" i="10"/>
  <c r="P209" i="3"/>
  <c r="G26" i="10"/>
  <c r="O209" i="3"/>
  <c r="F26" i="10"/>
  <c r="L209" i="3"/>
  <c r="M209" i="3"/>
  <c r="N209" i="3"/>
  <c r="E26" i="10"/>
  <c r="D26" i="10"/>
  <c r="C26" i="10"/>
  <c r="K209" i="3"/>
  <c r="B26" i="10"/>
  <c r="J209" i="3"/>
  <c r="A26" i="10"/>
  <c r="P118" i="3"/>
  <c r="P92" i="3"/>
  <c r="P93" i="3"/>
  <c r="P7" i="3"/>
  <c r="G25" i="10"/>
  <c r="O118" i="3"/>
  <c r="O92" i="3"/>
  <c r="O93" i="3"/>
  <c r="O7" i="3"/>
  <c r="F25" i="10"/>
  <c r="L118" i="3"/>
  <c r="M118" i="3"/>
  <c r="N118" i="3"/>
  <c r="L92" i="3"/>
  <c r="M92" i="3"/>
  <c r="N92" i="3"/>
  <c r="L93" i="3"/>
  <c r="M93" i="3"/>
  <c r="N93" i="3"/>
  <c r="M7" i="3"/>
  <c r="N7" i="3"/>
  <c r="E25" i="10"/>
  <c r="D25" i="10"/>
  <c r="C25" i="10"/>
  <c r="K118" i="3"/>
  <c r="K92" i="3"/>
  <c r="K93" i="3"/>
  <c r="K7" i="3"/>
  <c r="B25" i="10"/>
  <c r="J118" i="3"/>
  <c r="J92" i="3"/>
  <c r="J93" i="3"/>
  <c r="J7" i="3"/>
  <c r="A25" i="10"/>
  <c r="G212" i="3"/>
  <c r="G49" i="3"/>
  <c r="G7" i="3"/>
  <c r="G9" i="3"/>
  <c r="G6" i="3"/>
  <c r="G22" i="10"/>
  <c r="F212" i="3"/>
  <c r="F49" i="3"/>
  <c r="F7" i="3"/>
  <c r="F9" i="3"/>
  <c r="F6" i="3"/>
  <c r="F22" i="10"/>
  <c r="C212" i="3"/>
  <c r="D212" i="3"/>
  <c r="E212" i="3"/>
  <c r="C49" i="3"/>
  <c r="D49" i="3"/>
  <c r="E49" i="3"/>
  <c r="C7" i="3"/>
  <c r="D7" i="3"/>
  <c r="E7" i="3"/>
  <c r="D9" i="3"/>
  <c r="E9" i="3"/>
  <c r="D6" i="3"/>
  <c r="E6" i="3"/>
  <c r="E22" i="10"/>
  <c r="D22" i="10"/>
  <c r="C22" i="10"/>
  <c r="B212" i="3"/>
  <c r="B49" i="3"/>
  <c r="B7" i="3"/>
  <c r="B9" i="3"/>
  <c r="B6" i="3"/>
  <c r="B22" i="10"/>
  <c r="A212" i="3"/>
  <c r="A49" i="3"/>
  <c r="A7" i="3"/>
  <c r="A9" i="3"/>
  <c r="A6" i="3"/>
  <c r="A22" i="10"/>
  <c r="G255" i="3"/>
  <c r="G222" i="3"/>
  <c r="G5" i="3"/>
  <c r="G21" i="10"/>
  <c r="F255" i="3"/>
  <c r="F222" i="3"/>
  <c r="F5" i="3"/>
  <c r="F21" i="10"/>
  <c r="C255" i="3"/>
  <c r="E255" i="3"/>
  <c r="C222" i="3"/>
  <c r="E222" i="3"/>
  <c r="C5" i="3"/>
  <c r="D5" i="3"/>
  <c r="E5" i="3"/>
  <c r="E21" i="10"/>
  <c r="D255" i="3"/>
  <c r="D222" i="3"/>
  <c r="D21" i="10"/>
  <c r="C21" i="10"/>
  <c r="B255" i="3"/>
  <c r="B222" i="3"/>
  <c r="B5" i="3"/>
  <c r="B21" i="10"/>
  <c r="A255" i="3"/>
  <c r="A222" i="3"/>
  <c r="A5" i="3"/>
  <c r="A21" i="10"/>
  <c r="G250" i="3"/>
  <c r="G8" i="3"/>
  <c r="G20" i="10"/>
  <c r="F250" i="3"/>
  <c r="F8" i="3"/>
  <c r="F20" i="10"/>
  <c r="C250" i="3"/>
  <c r="E250" i="3"/>
  <c r="D8" i="3"/>
  <c r="E8" i="3"/>
  <c r="E20" i="10"/>
  <c r="D250" i="3"/>
  <c r="D20" i="10"/>
  <c r="C20" i="10"/>
  <c r="B250" i="3"/>
  <c r="B8" i="3"/>
  <c r="B20" i="10"/>
  <c r="A250" i="3"/>
  <c r="A8" i="3"/>
  <c r="A20" i="10"/>
  <c r="G42" i="3"/>
  <c r="G221" i="3"/>
  <c r="G13" i="3"/>
  <c r="G3" i="3"/>
  <c r="G19" i="10"/>
  <c r="F42" i="3"/>
  <c r="F221" i="3"/>
  <c r="F13" i="3"/>
  <c r="F3" i="3"/>
  <c r="F19" i="10"/>
  <c r="C42" i="3"/>
  <c r="D42" i="3"/>
  <c r="E42" i="3"/>
  <c r="C221" i="3"/>
  <c r="E221" i="3"/>
  <c r="D13" i="3"/>
  <c r="E13" i="3"/>
  <c r="C3" i="3"/>
  <c r="D3" i="3"/>
  <c r="E3" i="3"/>
  <c r="E19" i="10"/>
  <c r="D221" i="3"/>
  <c r="D19" i="10"/>
  <c r="C19" i="10"/>
  <c r="B42" i="3"/>
  <c r="B221" i="3"/>
  <c r="B13" i="3"/>
  <c r="B3" i="3"/>
  <c r="B19" i="10"/>
  <c r="A42" i="3"/>
  <c r="A221" i="3"/>
  <c r="A13" i="3"/>
  <c r="A3" i="3"/>
  <c r="A19" i="10"/>
  <c r="G169" i="3"/>
  <c r="G220" i="3"/>
  <c r="G18" i="10"/>
  <c r="F169" i="3"/>
  <c r="F220" i="3"/>
  <c r="F18" i="10"/>
  <c r="C169" i="3"/>
  <c r="D169" i="3"/>
  <c r="E169" i="3"/>
  <c r="C220" i="3"/>
  <c r="E220" i="3"/>
  <c r="E18" i="10"/>
  <c r="D220" i="3"/>
  <c r="D18" i="10"/>
  <c r="C18" i="10"/>
  <c r="B169" i="3"/>
  <c r="B220" i="3"/>
  <c r="B18" i="10"/>
  <c r="A169" i="3"/>
  <c r="A220" i="3"/>
  <c r="A18" i="10"/>
  <c r="H101" i="9"/>
  <c r="G101" i="9"/>
  <c r="F101" i="9"/>
  <c r="H104" i="9"/>
  <c r="G104" i="9"/>
  <c r="F104" i="9"/>
  <c r="H48" i="9"/>
  <c r="G48" i="9"/>
  <c r="F48" i="9"/>
  <c r="H139" i="9"/>
  <c r="G139" i="9"/>
  <c r="F139" i="9"/>
  <c r="A139" i="9"/>
  <c r="B139" i="9"/>
  <c r="C139" i="9"/>
  <c r="D139" i="9"/>
  <c r="A48" i="9"/>
  <c r="B48" i="9"/>
  <c r="C48" i="9"/>
  <c r="D48" i="9"/>
  <c r="A104" i="9"/>
  <c r="B104" i="9"/>
  <c r="C104" i="9"/>
  <c r="D104" i="9"/>
  <c r="A101" i="9"/>
  <c r="B101" i="9"/>
  <c r="C101" i="9"/>
  <c r="D101" i="9"/>
  <c r="I101" i="8"/>
  <c r="H101" i="8"/>
  <c r="G101" i="8"/>
  <c r="I84" i="8"/>
  <c r="H84" i="8"/>
  <c r="G84" i="8"/>
  <c r="I55" i="8"/>
  <c r="H55" i="8"/>
  <c r="G55" i="8"/>
  <c r="I2" i="8"/>
  <c r="H2" i="8"/>
  <c r="G2" i="8"/>
  <c r="I15" i="8"/>
  <c r="H15" i="8"/>
  <c r="G15" i="8"/>
  <c r="A15" i="8"/>
  <c r="B15" i="8"/>
  <c r="C15" i="8"/>
  <c r="D15" i="8"/>
  <c r="E15" i="8"/>
  <c r="A2" i="8"/>
  <c r="B2" i="8"/>
  <c r="C2" i="8"/>
  <c r="D2" i="8"/>
  <c r="E2" i="8"/>
  <c r="A55" i="8"/>
  <c r="B55" i="8"/>
  <c r="C55" i="8"/>
  <c r="D55" i="8"/>
  <c r="E55" i="8"/>
  <c r="A84" i="8"/>
  <c r="B84" i="8"/>
  <c r="C84" i="8"/>
  <c r="D84" i="8"/>
  <c r="E84" i="8"/>
  <c r="A101" i="8"/>
  <c r="B101" i="8"/>
  <c r="C101" i="8"/>
  <c r="D101" i="8"/>
  <c r="E101" i="8"/>
  <c r="H18" i="7"/>
  <c r="G18" i="7"/>
  <c r="F18" i="7"/>
  <c r="A18" i="7"/>
  <c r="B18" i="7"/>
  <c r="C18" i="7"/>
  <c r="D18" i="7"/>
  <c r="Q6" i="6"/>
  <c r="R6" i="6"/>
  <c r="S6" i="6"/>
  <c r="T6" i="6"/>
  <c r="U6" i="6"/>
  <c r="V6" i="6"/>
  <c r="W6" i="6"/>
  <c r="X6" i="6"/>
  <c r="Y6" i="6"/>
  <c r="Z6" i="6"/>
  <c r="Q45" i="6"/>
  <c r="R45" i="6"/>
  <c r="S45" i="6"/>
  <c r="T45" i="6"/>
  <c r="U45" i="6"/>
  <c r="V45" i="6"/>
  <c r="W45" i="6"/>
  <c r="X45" i="6"/>
  <c r="Y45" i="6"/>
  <c r="Z45" i="6"/>
  <c r="N45" i="6"/>
  <c r="N6" i="6"/>
  <c r="I6" i="6"/>
  <c r="J6" i="6"/>
  <c r="K6" i="6"/>
  <c r="L6" i="6"/>
  <c r="I45" i="6"/>
  <c r="J45" i="6"/>
  <c r="K45" i="6"/>
  <c r="L45" i="6"/>
  <c r="A6" i="6"/>
  <c r="B6" i="6"/>
  <c r="C6" i="6"/>
  <c r="D6" i="6"/>
  <c r="A45" i="6"/>
  <c r="B45" i="6"/>
  <c r="C45" i="6"/>
  <c r="D45" i="6"/>
  <c r="K160" i="5"/>
  <c r="L160" i="5"/>
  <c r="M160" i="5"/>
  <c r="N160" i="5"/>
  <c r="K79" i="5"/>
  <c r="L79" i="5"/>
  <c r="M79" i="5"/>
  <c r="N79" i="5"/>
  <c r="K162" i="5"/>
  <c r="L162" i="5"/>
  <c r="M162" i="5"/>
  <c r="N162" i="5"/>
  <c r="K16" i="5"/>
  <c r="L16" i="5"/>
  <c r="M16" i="5"/>
  <c r="N16" i="5"/>
  <c r="K46" i="5"/>
  <c r="L46" i="5"/>
  <c r="M46" i="5"/>
  <c r="N46" i="5"/>
  <c r="K154" i="5"/>
  <c r="L154" i="5"/>
  <c r="M154" i="5"/>
  <c r="N154" i="5"/>
  <c r="K47" i="5"/>
  <c r="L47" i="5"/>
  <c r="M47" i="5"/>
  <c r="N47" i="5"/>
  <c r="K182" i="5"/>
  <c r="L182" i="5"/>
  <c r="M182" i="5"/>
  <c r="N182" i="5"/>
  <c r="K44" i="5"/>
  <c r="L44" i="5"/>
  <c r="M44" i="5"/>
  <c r="N44" i="5"/>
  <c r="K117" i="5"/>
  <c r="L117" i="5"/>
  <c r="M117" i="5"/>
  <c r="N117" i="5"/>
  <c r="K83" i="5"/>
  <c r="L83" i="5"/>
  <c r="M83" i="5"/>
  <c r="N83" i="5"/>
  <c r="H21" i="5"/>
  <c r="G21" i="5"/>
  <c r="F21" i="5"/>
  <c r="H225" i="5"/>
  <c r="G225" i="5"/>
  <c r="F225" i="5"/>
  <c r="H221" i="5"/>
  <c r="G221" i="5"/>
  <c r="F221" i="5"/>
  <c r="H214" i="5"/>
  <c r="G214" i="5"/>
  <c r="F214" i="5"/>
  <c r="H31" i="5"/>
  <c r="G31" i="5"/>
  <c r="F31" i="5"/>
  <c r="H165" i="5"/>
  <c r="G165" i="5"/>
  <c r="F165" i="5"/>
  <c r="H71" i="5"/>
  <c r="G71" i="5"/>
  <c r="F71" i="5"/>
  <c r="H146" i="5"/>
  <c r="G146" i="5"/>
  <c r="F146" i="5"/>
  <c r="H133" i="5"/>
  <c r="G133" i="5"/>
  <c r="F133" i="5"/>
  <c r="H127" i="5"/>
  <c r="G127" i="5"/>
  <c r="F127" i="5"/>
  <c r="H115" i="5"/>
  <c r="G115" i="5"/>
  <c r="F115" i="5"/>
  <c r="H78" i="5"/>
  <c r="G78" i="5"/>
  <c r="F78" i="5"/>
  <c r="H54" i="5"/>
  <c r="G54" i="5"/>
  <c r="F54" i="5"/>
  <c r="A54" i="5"/>
  <c r="B54" i="5"/>
  <c r="C54" i="5"/>
  <c r="D54" i="5"/>
  <c r="A78" i="5"/>
  <c r="B78" i="5"/>
  <c r="C78" i="5"/>
  <c r="D78" i="5"/>
  <c r="A115" i="5"/>
  <c r="B115" i="5"/>
  <c r="C115" i="5"/>
  <c r="D115" i="5"/>
  <c r="A127" i="5"/>
  <c r="B127" i="5"/>
  <c r="C127" i="5"/>
  <c r="D127" i="5"/>
  <c r="A133" i="5"/>
  <c r="B133" i="5"/>
  <c r="C133" i="5"/>
  <c r="D133" i="5"/>
  <c r="A146" i="5"/>
  <c r="B146" i="5"/>
  <c r="C146" i="5"/>
  <c r="D146" i="5"/>
  <c r="A71" i="5"/>
  <c r="B71" i="5"/>
  <c r="C71" i="5"/>
  <c r="D71" i="5"/>
  <c r="A165" i="5"/>
  <c r="B165" i="5"/>
  <c r="C165" i="5"/>
  <c r="D165" i="5"/>
  <c r="A31" i="5"/>
  <c r="B31" i="5"/>
  <c r="C31" i="5"/>
  <c r="D31" i="5"/>
  <c r="A214" i="5"/>
  <c r="B214" i="5"/>
  <c r="C214" i="5"/>
  <c r="D214" i="5"/>
  <c r="A221" i="5"/>
  <c r="B221" i="5"/>
  <c r="C221" i="5"/>
  <c r="D221" i="5"/>
  <c r="A225" i="5"/>
  <c r="B225" i="5"/>
  <c r="C225" i="5"/>
  <c r="D225" i="5"/>
  <c r="A21" i="5"/>
  <c r="B21" i="5"/>
  <c r="C21" i="5"/>
  <c r="D21" i="5"/>
  <c r="Q166" i="3"/>
  <c r="P166" i="3"/>
  <c r="O166" i="3"/>
  <c r="Q126" i="3"/>
  <c r="P126" i="3"/>
  <c r="O126" i="3"/>
  <c r="Q5" i="3"/>
  <c r="Q307" i="3"/>
  <c r="P307" i="3"/>
  <c r="O307" i="3"/>
  <c r="Q216" i="3"/>
  <c r="P216" i="3"/>
  <c r="O216" i="3"/>
  <c r="Q63" i="3"/>
  <c r="P63" i="3"/>
  <c r="O63" i="3"/>
  <c r="Q201" i="3"/>
  <c r="P201" i="3"/>
  <c r="O201" i="3"/>
  <c r="Q251" i="3"/>
  <c r="P251" i="3"/>
  <c r="O251" i="3"/>
  <c r="Q113" i="3"/>
  <c r="P113" i="3"/>
  <c r="O113" i="3"/>
  <c r="Q195" i="3"/>
  <c r="P195" i="3"/>
  <c r="O195" i="3"/>
  <c r="Q136" i="3"/>
  <c r="P136" i="3"/>
  <c r="O136" i="3"/>
  <c r="J136" i="3"/>
  <c r="K136" i="3"/>
  <c r="L136" i="3"/>
  <c r="M136" i="3"/>
  <c r="J195" i="3"/>
  <c r="K195" i="3"/>
  <c r="L195" i="3"/>
  <c r="M195" i="3"/>
  <c r="J113" i="3"/>
  <c r="K113" i="3"/>
  <c r="L113" i="3"/>
  <c r="M113" i="3"/>
  <c r="J251" i="3"/>
  <c r="K251" i="3"/>
  <c r="L251" i="3"/>
  <c r="M251" i="3"/>
  <c r="J201" i="3"/>
  <c r="K201" i="3"/>
  <c r="L201" i="3"/>
  <c r="M201" i="3"/>
  <c r="J63" i="3"/>
  <c r="K63" i="3"/>
  <c r="L63" i="3"/>
  <c r="M63" i="3"/>
  <c r="J216" i="3"/>
  <c r="K216" i="3"/>
  <c r="L216" i="3"/>
  <c r="M216" i="3"/>
  <c r="J307" i="3"/>
  <c r="K307" i="3"/>
  <c r="L307" i="3"/>
  <c r="M307" i="3"/>
  <c r="J126" i="3"/>
  <c r="K126" i="3"/>
  <c r="M126" i="3"/>
  <c r="J166" i="3"/>
  <c r="K166" i="3"/>
  <c r="M166" i="3"/>
  <c r="H8" i="3"/>
  <c r="H208" i="3"/>
  <c r="G208" i="3"/>
  <c r="F208" i="3"/>
  <c r="H299" i="3"/>
  <c r="G299" i="3"/>
  <c r="F299" i="3"/>
  <c r="H284" i="3"/>
  <c r="G284" i="3"/>
  <c r="F284" i="3"/>
  <c r="H95" i="3"/>
  <c r="G95" i="3"/>
  <c r="F95" i="3"/>
  <c r="H260" i="3"/>
  <c r="G260" i="3"/>
  <c r="F260" i="3"/>
  <c r="H52" i="3"/>
  <c r="G52" i="3"/>
  <c r="F52" i="3"/>
  <c r="H108" i="3"/>
  <c r="G108" i="3"/>
  <c r="F108" i="3"/>
  <c r="H226" i="3"/>
  <c r="G226" i="3"/>
  <c r="F226" i="3"/>
  <c r="A226" i="3"/>
  <c r="B226" i="3"/>
  <c r="C226" i="3"/>
  <c r="D226" i="3"/>
  <c r="A108" i="3"/>
  <c r="B108" i="3"/>
  <c r="C108" i="3"/>
  <c r="D108" i="3"/>
  <c r="A52" i="3"/>
  <c r="B52" i="3"/>
  <c r="C52" i="3"/>
  <c r="D52" i="3"/>
  <c r="A260" i="3"/>
  <c r="B260" i="3"/>
  <c r="C260" i="3"/>
  <c r="D260" i="3"/>
  <c r="A95" i="3"/>
  <c r="B95" i="3"/>
  <c r="C95" i="3"/>
  <c r="D95" i="3"/>
  <c r="A284" i="3"/>
  <c r="B284" i="3"/>
  <c r="D284" i="3"/>
  <c r="A299" i="3"/>
  <c r="B299" i="3"/>
  <c r="D299" i="3"/>
  <c r="A208" i="3"/>
  <c r="B208" i="3"/>
  <c r="D208" i="3"/>
  <c r="N31" i="4"/>
  <c r="O31" i="4"/>
  <c r="P31" i="4"/>
  <c r="N71" i="4"/>
  <c r="O71" i="4"/>
  <c r="P71" i="4"/>
  <c r="N13" i="4"/>
  <c r="O13" i="4"/>
  <c r="P13" i="4"/>
  <c r="N111" i="4"/>
  <c r="O111" i="4"/>
  <c r="P111" i="4"/>
  <c r="A31" i="4"/>
  <c r="B31" i="4"/>
  <c r="D31" i="4"/>
  <c r="E31" i="4"/>
  <c r="F31" i="4"/>
  <c r="G31" i="4"/>
  <c r="H31" i="4"/>
  <c r="I31" i="4"/>
  <c r="J31" i="4"/>
  <c r="K31" i="4"/>
  <c r="L31" i="4"/>
  <c r="A71" i="4"/>
  <c r="B71" i="4"/>
  <c r="C71" i="4"/>
  <c r="D71" i="4"/>
  <c r="E71" i="4"/>
  <c r="F71" i="4"/>
  <c r="G71" i="4"/>
  <c r="H71" i="4"/>
  <c r="I71" i="4"/>
  <c r="J71" i="4"/>
  <c r="K71" i="4"/>
  <c r="L71" i="4"/>
  <c r="A13" i="4"/>
  <c r="B13" i="4"/>
  <c r="C13" i="4"/>
  <c r="D13" i="4"/>
  <c r="E13" i="4"/>
  <c r="F13" i="4"/>
  <c r="G13" i="4"/>
  <c r="H13" i="4"/>
  <c r="I13" i="4"/>
  <c r="J13" i="4"/>
  <c r="K13" i="4"/>
  <c r="L13" i="4"/>
  <c r="A111" i="4"/>
  <c r="B111" i="4"/>
  <c r="C111" i="4"/>
  <c r="D111" i="4"/>
  <c r="E111" i="4"/>
  <c r="F111" i="4"/>
  <c r="G111" i="4"/>
  <c r="H111" i="4"/>
  <c r="I111" i="4"/>
  <c r="J111" i="4"/>
  <c r="K111" i="4"/>
  <c r="L111" i="4"/>
  <c r="H70" i="9"/>
  <c r="G70" i="9"/>
  <c r="F70" i="9"/>
  <c r="H218" i="9"/>
  <c r="G218" i="9"/>
  <c r="F218" i="9"/>
  <c r="H88" i="9"/>
  <c r="G88" i="9"/>
  <c r="F88" i="9"/>
  <c r="H80" i="9"/>
  <c r="G80" i="9"/>
  <c r="F80" i="9"/>
  <c r="A80" i="9"/>
  <c r="B80" i="9"/>
  <c r="C80" i="9"/>
  <c r="D80" i="9"/>
  <c r="A88" i="9"/>
  <c r="B88" i="9"/>
  <c r="C88" i="9"/>
  <c r="D88" i="9"/>
  <c r="A218" i="9"/>
  <c r="B218" i="9"/>
  <c r="C218" i="9"/>
  <c r="D218" i="9"/>
  <c r="A70" i="9"/>
  <c r="B70" i="9"/>
  <c r="C70" i="9"/>
  <c r="D70" i="9"/>
  <c r="I10" i="8"/>
  <c r="H10" i="8"/>
  <c r="G10" i="8"/>
  <c r="I33" i="8"/>
  <c r="H33" i="8"/>
  <c r="G33" i="8"/>
  <c r="I56" i="8"/>
  <c r="H56" i="8"/>
  <c r="G56" i="8"/>
  <c r="I70" i="8"/>
  <c r="H70" i="8"/>
  <c r="G70" i="8"/>
  <c r="I40" i="8"/>
  <c r="H40" i="8"/>
  <c r="G40" i="8"/>
  <c r="A40" i="8"/>
  <c r="B40" i="8"/>
  <c r="C40" i="8"/>
  <c r="D40" i="8"/>
  <c r="E40" i="8"/>
  <c r="A70" i="8"/>
  <c r="B70" i="8"/>
  <c r="C70" i="8"/>
  <c r="D70" i="8"/>
  <c r="E70" i="8"/>
  <c r="A56" i="8"/>
  <c r="B56" i="8"/>
  <c r="C56" i="8"/>
  <c r="D56" i="8"/>
  <c r="E56" i="8"/>
  <c r="A33" i="8"/>
  <c r="B33" i="8"/>
  <c r="D33" i="8"/>
  <c r="E33" i="8"/>
  <c r="A10" i="8"/>
  <c r="B10" i="8"/>
  <c r="D10" i="8"/>
  <c r="E10" i="8"/>
  <c r="H23" i="7"/>
  <c r="G23" i="7"/>
  <c r="F23" i="7"/>
  <c r="A23" i="7"/>
  <c r="B23" i="7"/>
  <c r="C23" i="7"/>
  <c r="D23" i="7"/>
  <c r="Q27" i="6"/>
  <c r="R27" i="6"/>
  <c r="S27" i="6"/>
  <c r="T27" i="6"/>
  <c r="U27" i="6"/>
  <c r="V27" i="6"/>
  <c r="W27" i="6"/>
  <c r="X27" i="6"/>
  <c r="Y27" i="6"/>
  <c r="Z27" i="6"/>
  <c r="N27" i="6"/>
  <c r="I27" i="6"/>
  <c r="J27" i="6"/>
  <c r="K27" i="6"/>
  <c r="L27" i="6"/>
  <c r="A27" i="6"/>
  <c r="B27" i="6"/>
  <c r="C27" i="6"/>
  <c r="D27" i="6"/>
  <c r="K12" i="5"/>
  <c r="L12" i="5"/>
  <c r="M12" i="5"/>
  <c r="N12" i="5"/>
  <c r="K36" i="5"/>
  <c r="L36" i="5"/>
  <c r="M36" i="5"/>
  <c r="N36" i="5"/>
  <c r="K18" i="5"/>
  <c r="L18" i="5"/>
  <c r="M18" i="5"/>
  <c r="N18" i="5"/>
  <c r="K75" i="5"/>
  <c r="L75" i="5"/>
  <c r="M75" i="5"/>
  <c r="N75" i="5"/>
  <c r="K98" i="5"/>
  <c r="L98" i="5"/>
  <c r="M98" i="5"/>
  <c r="N98" i="5"/>
  <c r="K26" i="5"/>
  <c r="L26" i="5"/>
  <c r="M26" i="5"/>
  <c r="N26" i="5"/>
  <c r="K247" i="5"/>
  <c r="L247" i="5"/>
  <c r="M247" i="5"/>
  <c r="N247" i="5"/>
  <c r="K105" i="5"/>
  <c r="L105" i="5"/>
  <c r="M105" i="5"/>
  <c r="N105" i="5"/>
  <c r="K27" i="5"/>
  <c r="L27" i="5"/>
  <c r="M27" i="5"/>
  <c r="N27" i="5"/>
  <c r="K276" i="5"/>
  <c r="L276" i="5"/>
  <c r="M276" i="5"/>
  <c r="N276" i="5"/>
  <c r="H239" i="5"/>
  <c r="G239" i="5"/>
  <c r="F239" i="5"/>
  <c r="H16" i="5"/>
  <c r="G16" i="5"/>
  <c r="F16" i="5"/>
  <c r="H212" i="5"/>
  <c r="G212" i="5"/>
  <c r="F212" i="5"/>
  <c r="H91" i="5"/>
  <c r="G91" i="5"/>
  <c r="F91" i="5"/>
  <c r="H99" i="5"/>
  <c r="G99" i="5"/>
  <c r="F99" i="5"/>
  <c r="H135" i="5"/>
  <c r="G135" i="5"/>
  <c r="F135" i="5"/>
  <c r="H39" i="5"/>
  <c r="G39" i="5"/>
  <c r="F39" i="5"/>
  <c r="A39" i="5"/>
  <c r="B39" i="5"/>
  <c r="C39" i="5"/>
  <c r="D39" i="5"/>
  <c r="A135" i="5"/>
  <c r="B135" i="5"/>
  <c r="C135" i="5"/>
  <c r="D135" i="5"/>
  <c r="A99" i="5"/>
  <c r="B99" i="5"/>
  <c r="C99" i="5"/>
  <c r="D99" i="5"/>
  <c r="A91" i="5"/>
  <c r="B91" i="5"/>
  <c r="C91" i="5"/>
  <c r="D91" i="5"/>
  <c r="A212" i="5"/>
  <c r="B212" i="5"/>
  <c r="C212" i="5"/>
  <c r="D212" i="5"/>
  <c r="A16" i="5"/>
  <c r="B16" i="5"/>
  <c r="C16" i="5"/>
  <c r="D16" i="5"/>
  <c r="A239" i="5"/>
  <c r="B239" i="5"/>
  <c r="C239" i="5"/>
  <c r="D239" i="5"/>
  <c r="C76" i="3"/>
  <c r="I76" i="3"/>
  <c r="E180" i="3"/>
  <c r="C282" i="3"/>
  <c r="I282" i="3"/>
  <c r="E189" i="3"/>
  <c r="C51" i="3"/>
  <c r="I51" i="3"/>
  <c r="E26" i="3"/>
  <c r="I3" i="3"/>
  <c r="E272" i="3"/>
  <c r="I281" i="3"/>
  <c r="E269" i="3"/>
  <c r="C45" i="3"/>
  <c r="I45" i="3"/>
  <c r="E50" i="3"/>
  <c r="I280" i="3"/>
  <c r="E258" i="3"/>
  <c r="C279" i="3"/>
  <c r="I279" i="3"/>
  <c r="E64" i="3"/>
  <c r="I278" i="3"/>
  <c r="E242" i="3"/>
  <c r="I202" i="3"/>
  <c r="E56" i="3"/>
  <c r="C176" i="3"/>
  <c r="I176" i="3"/>
  <c r="E40" i="3"/>
  <c r="I123" i="3"/>
  <c r="E304" i="3"/>
  <c r="I167" i="3"/>
  <c r="E67" i="3"/>
  <c r="I43" i="3"/>
  <c r="E126" i="3"/>
  <c r="C201" i="3"/>
  <c r="I201" i="3"/>
  <c r="E173" i="3"/>
  <c r="I126" i="3"/>
  <c r="E265" i="3"/>
  <c r="E117" i="3"/>
  <c r="I139" i="3"/>
  <c r="E39" i="3"/>
  <c r="C98" i="3"/>
  <c r="I98" i="3"/>
  <c r="E235" i="3"/>
  <c r="I10" i="3"/>
  <c r="E234" i="3"/>
  <c r="C277" i="3"/>
  <c r="I277" i="3"/>
  <c r="E182" i="3"/>
  <c r="C195" i="3"/>
  <c r="I195" i="3"/>
  <c r="E317" i="3"/>
  <c r="I276" i="3"/>
  <c r="E313" i="3"/>
  <c r="I275" i="3"/>
  <c r="E147" i="3"/>
  <c r="C74" i="3"/>
  <c r="I74" i="3"/>
  <c r="E285" i="3"/>
  <c r="C63" i="3"/>
  <c r="I63" i="3"/>
  <c r="E123" i="3"/>
  <c r="C219" i="3"/>
  <c r="I219" i="3"/>
  <c r="E16" i="3"/>
  <c r="E152" i="3"/>
  <c r="I151" i="3"/>
  <c r="E37" i="3"/>
  <c r="C112" i="3"/>
  <c r="I112" i="3"/>
  <c r="E62" i="3"/>
  <c r="C136" i="3"/>
  <c r="I136" i="3"/>
  <c r="E15" i="3"/>
  <c r="C113" i="3"/>
  <c r="I113" i="3"/>
  <c r="E71" i="3"/>
  <c r="C102" i="3"/>
  <c r="I102" i="3"/>
  <c r="E83" i="3"/>
  <c r="I274" i="3"/>
  <c r="E315" i="3"/>
  <c r="I159" i="3"/>
  <c r="E206" i="3"/>
  <c r="I26" i="3"/>
  <c r="E137" i="3"/>
  <c r="C187" i="3"/>
  <c r="I187" i="3"/>
  <c r="E202" i="3"/>
  <c r="C29" i="3"/>
  <c r="I29" i="3"/>
  <c r="E159" i="3"/>
  <c r="I273" i="3"/>
  <c r="E118" i="3"/>
  <c r="C65" i="3"/>
  <c r="I65" i="3"/>
  <c r="E270" i="3"/>
  <c r="I272" i="3"/>
  <c r="E17" i="3"/>
  <c r="Q141" i="3"/>
  <c r="P141" i="3"/>
  <c r="O141" i="3"/>
  <c r="Q152" i="3"/>
  <c r="P152" i="3"/>
  <c r="O152" i="3"/>
  <c r="Q188" i="3"/>
  <c r="P188" i="3"/>
  <c r="O188" i="3"/>
  <c r="Q327" i="3"/>
  <c r="P327" i="3"/>
  <c r="O327" i="3"/>
  <c r="Q322" i="3"/>
  <c r="P322" i="3"/>
  <c r="O322" i="3"/>
  <c r="Q211" i="3"/>
  <c r="P211" i="3"/>
  <c r="O211" i="3"/>
  <c r="Q81" i="3"/>
  <c r="P81" i="3"/>
  <c r="O81" i="3"/>
  <c r="Q34" i="3"/>
  <c r="P34" i="3"/>
  <c r="O34" i="3"/>
  <c r="Q308" i="3"/>
  <c r="P308" i="3"/>
  <c r="O308" i="3"/>
  <c r="Q229" i="3"/>
  <c r="P229" i="3"/>
  <c r="O229" i="3"/>
  <c r="Q35" i="3"/>
  <c r="P35" i="3"/>
  <c r="O35" i="3"/>
  <c r="Q274" i="3"/>
  <c r="P274" i="3"/>
  <c r="O274" i="3"/>
  <c r="Q44" i="3"/>
  <c r="P44" i="3"/>
  <c r="O44" i="3"/>
  <c r="Q171" i="3"/>
  <c r="P171" i="3"/>
  <c r="O171" i="3"/>
  <c r="J171" i="3"/>
  <c r="K171" i="3"/>
  <c r="L171" i="3"/>
  <c r="M171" i="3"/>
  <c r="J44" i="3"/>
  <c r="K44" i="3"/>
  <c r="L44" i="3"/>
  <c r="M44" i="3"/>
  <c r="J274" i="3"/>
  <c r="K274" i="3"/>
  <c r="L274" i="3"/>
  <c r="M274" i="3"/>
  <c r="J35" i="3"/>
  <c r="K35" i="3"/>
  <c r="L35" i="3"/>
  <c r="M35" i="3"/>
  <c r="J229" i="3"/>
  <c r="K229" i="3"/>
  <c r="L229" i="3"/>
  <c r="M229" i="3"/>
  <c r="J308" i="3"/>
  <c r="K308" i="3"/>
  <c r="L308" i="3"/>
  <c r="M308" i="3"/>
  <c r="J34" i="3"/>
  <c r="K34" i="3"/>
  <c r="M34" i="3"/>
  <c r="J81" i="3"/>
  <c r="K81" i="3"/>
  <c r="M81" i="3"/>
  <c r="J211" i="3"/>
  <c r="K211" i="3"/>
  <c r="M211" i="3"/>
  <c r="J322" i="3"/>
  <c r="K322" i="3"/>
  <c r="M322" i="3"/>
  <c r="J327" i="3"/>
  <c r="K327" i="3"/>
  <c r="M327" i="3"/>
  <c r="J188" i="3"/>
  <c r="K188" i="3"/>
  <c r="M188" i="3"/>
  <c r="J152" i="3"/>
  <c r="K152" i="3"/>
  <c r="M152" i="3"/>
  <c r="J141" i="3"/>
  <c r="K141" i="3"/>
  <c r="M141" i="3"/>
  <c r="H319" i="3"/>
  <c r="G319" i="3"/>
  <c r="F319" i="3"/>
  <c r="H128" i="3"/>
  <c r="G128" i="3"/>
  <c r="F128" i="3"/>
  <c r="H97" i="3"/>
  <c r="G97" i="3"/>
  <c r="F97" i="3"/>
  <c r="H165" i="3"/>
  <c r="G165" i="3"/>
  <c r="F165" i="3"/>
  <c r="H93" i="3"/>
  <c r="G93" i="3"/>
  <c r="F93" i="3"/>
  <c r="H282" i="3"/>
  <c r="G282" i="3"/>
  <c r="F282" i="3"/>
  <c r="H279" i="3"/>
  <c r="G279" i="3"/>
  <c r="F279" i="3"/>
  <c r="H156" i="3"/>
  <c r="G156" i="3"/>
  <c r="F156" i="3"/>
  <c r="H120" i="3"/>
  <c r="G120" i="3"/>
  <c r="F120" i="3"/>
  <c r="H253" i="3"/>
  <c r="G253" i="3"/>
  <c r="F253" i="3"/>
  <c r="H240" i="3"/>
  <c r="G240" i="3"/>
  <c r="F240" i="3"/>
  <c r="H237" i="3"/>
  <c r="G237" i="3"/>
  <c r="F237" i="3"/>
  <c r="H41" i="3"/>
  <c r="G41" i="3"/>
  <c r="F41" i="3"/>
  <c r="H20" i="3"/>
  <c r="G20" i="3"/>
  <c r="F20" i="3"/>
  <c r="A20" i="3"/>
  <c r="B20" i="3"/>
  <c r="C20" i="3"/>
  <c r="D20" i="3"/>
  <c r="A41" i="3"/>
  <c r="B41" i="3"/>
  <c r="C41" i="3"/>
  <c r="D41" i="3"/>
  <c r="A237" i="3"/>
  <c r="B237" i="3"/>
  <c r="C237" i="3"/>
  <c r="D237" i="3"/>
  <c r="A240" i="3"/>
  <c r="C240" i="3"/>
  <c r="D240" i="3"/>
  <c r="A253" i="3"/>
  <c r="B253" i="3"/>
  <c r="C253" i="3"/>
  <c r="D253" i="3"/>
  <c r="A120" i="3"/>
  <c r="B120" i="3"/>
  <c r="C120" i="3"/>
  <c r="D120" i="3"/>
  <c r="A156" i="3"/>
  <c r="B156" i="3"/>
  <c r="C156" i="3"/>
  <c r="D156" i="3"/>
  <c r="A279" i="3"/>
  <c r="B279" i="3"/>
  <c r="D279" i="3"/>
  <c r="A282" i="3"/>
  <c r="B282" i="3"/>
  <c r="D282" i="3"/>
  <c r="A93" i="3"/>
  <c r="B93" i="3"/>
  <c r="D93" i="3"/>
  <c r="A165" i="3"/>
  <c r="B165" i="3"/>
  <c r="D165" i="3"/>
  <c r="A97" i="3"/>
  <c r="B97" i="3"/>
  <c r="D97" i="3"/>
  <c r="A128" i="3"/>
  <c r="B128" i="3"/>
  <c r="D128" i="3"/>
  <c r="A319" i="3"/>
  <c r="B319" i="3"/>
  <c r="D319" i="3"/>
  <c r="N70" i="4"/>
  <c r="O70" i="4"/>
  <c r="P70" i="4"/>
  <c r="N17" i="4"/>
  <c r="O17" i="4"/>
  <c r="P17" i="4"/>
  <c r="N88" i="4"/>
  <c r="O88" i="4"/>
  <c r="P88" i="4"/>
  <c r="N107" i="4"/>
  <c r="O107" i="4"/>
  <c r="P107" i="4"/>
  <c r="A70" i="4"/>
  <c r="B70" i="4"/>
  <c r="C70" i="4"/>
  <c r="D70" i="4"/>
  <c r="E70" i="4"/>
  <c r="F70" i="4"/>
  <c r="G70" i="4"/>
  <c r="H70" i="4"/>
  <c r="I70" i="4"/>
  <c r="J70" i="4"/>
  <c r="K70" i="4"/>
  <c r="L70" i="4"/>
  <c r="A17" i="4"/>
  <c r="B17" i="4"/>
  <c r="C17" i="4"/>
  <c r="D17" i="4"/>
  <c r="E17" i="4"/>
  <c r="F17" i="4"/>
  <c r="G17" i="4"/>
  <c r="H17" i="4"/>
  <c r="I17" i="4"/>
  <c r="J17" i="4"/>
  <c r="K17" i="4"/>
  <c r="L17" i="4"/>
  <c r="A88" i="4"/>
  <c r="B88" i="4"/>
  <c r="C88" i="4"/>
  <c r="D88" i="4"/>
  <c r="E88" i="4"/>
  <c r="F88" i="4"/>
  <c r="G88" i="4"/>
  <c r="H88" i="4"/>
  <c r="I88" i="4"/>
  <c r="J88" i="4"/>
  <c r="K88" i="4"/>
  <c r="L88" i="4"/>
  <c r="A107" i="4"/>
  <c r="B107" i="4"/>
  <c r="C107" i="4"/>
  <c r="D107" i="4"/>
  <c r="E107" i="4"/>
  <c r="F107" i="4"/>
  <c r="G107" i="4"/>
  <c r="H107" i="4"/>
  <c r="I107" i="4"/>
  <c r="J107" i="4"/>
  <c r="K107" i="4"/>
  <c r="L107" i="4"/>
  <c r="H124" i="9"/>
  <c r="G124" i="9"/>
  <c r="F124" i="9"/>
  <c r="H4" i="9"/>
  <c r="G4" i="9"/>
  <c r="F4" i="9"/>
  <c r="H200" i="9"/>
  <c r="G200" i="9"/>
  <c r="F200" i="9"/>
  <c r="H68" i="9"/>
  <c r="G68" i="9"/>
  <c r="F68" i="9"/>
  <c r="H185" i="9"/>
  <c r="G185" i="9"/>
  <c r="F185" i="9"/>
  <c r="H158" i="9"/>
  <c r="G158" i="9"/>
  <c r="F158" i="9"/>
  <c r="H53" i="9"/>
  <c r="G53" i="9"/>
  <c r="F53" i="9"/>
  <c r="H127" i="9"/>
  <c r="G127" i="9"/>
  <c r="F127" i="9"/>
  <c r="A127" i="9"/>
  <c r="B127" i="9"/>
  <c r="C127" i="9"/>
  <c r="D127" i="9"/>
  <c r="A53" i="9"/>
  <c r="B53" i="9"/>
  <c r="C53" i="9"/>
  <c r="D53" i="9"/>
  <c r="A158" i="9"/>
  <c r="B158" i="9"/>
  <c r="C158" i="9"/>
  <c r="D158" i="9"/>
  <c r="A185" i="9"/>
  <c r="B185" i="9"/>
  <c r="C185" i="9"/>
  <c r="D185" i="9"/>
  <c r="A68" i="9"/>
  <c r="B68" i="9"/>
  <c r="C68" i="9"/>
  <c r="D68" i="9"/>
  <c r="A200" i="9"/>
  <c r="B200" i="9"/>
  <c r="C200" i="9"/>
  <c r="D200" i="9"/>
  <c r="A4" i="9"/>
  <c r="B4" i="9"/>
  <c r="C4" i="9"/>
  <c r="D4" i="9"/>
  <c r="A124" i="9"/>
  <c r="B124" i="9"/>
  <c r="C124" i="9"/>
  <c r="D124" i="9"/>
  <c r="I108" i="8"/>
  <c r="H108" i="8"/>
  <c r="G108" i="8"/>
  <c r="I21" i="8"/>
  <c r="H21" i="8"/>
  <c r="G21" i="8"/>
  <c r="I7" i="8"/>
  <c r="H7" i="8"/>
  <c r="G7" i="8"/>
  <c r="I48" i="8"/>
  <c r="H48" i="8"/>
  <c r="G48" i="8"/>
  <c r="I85" i="8"/>
  <c r="H85" i="8"/>
  <c r="G85" i="8"/>
  <c r="I79" i="8"/>
  <c r="H79" i="8"/>
  <c r="G79" i="8"/>
  <c r="A79" i="8"/>
  <c r="B79" i="8"/>
  <c r="C79" i="8"/>
  <c r="D79" i="8"/>
  <c r="E79" i="8"/>
  <c r="A85" i="8"/>
  <c r="B85" i="8"/>
  <c r="C85" i="8"/>
  <c r="D85" i="8"/>
  <c r="E85" i="8"/>
  <c r="A48" i="8"/>
  <c r="B48" i="8"/>
  <c r="C48" i="8"/>
  <c r="D48" i="8"/>
  <c r="E48" i="8"/>
  <c r="A7" i="8"/>
  <c r="C7" i="8"/>
  <c r="D7" i="8"/>
  <c r="E7" i="8"/>
  <c r="A21" i="8"/>
  <c r="B21" i="8"/>
  <c r="C21" i="8"/>
  <c r="D21" i="8"/>
  <c r="E21" i="8"/>
  <c r="A108" i="8"/>
  <c r="B108" i="8"/>
  <c r="C108" i="8"/>
  <c r="D108" i="8"/>
  <c r="E108" i="8"/>
  <c r="H14" i="7"/>
  <c r="G14" i="7"/>
  <c r="F14" i="7"/>
  <c r="A14" i="7"/>
  <c r="B14" i="7"/>
  <c r="C14" i="7"/>
  <c r="D14" i="7"/>
  <c r="Q29" i="6"/>
  <c r="R29" i="6"/>
  <c r="S29" i="6"/>
  <c r="T29" i="6"/>
  <c r="U29" i="6"/>
  <c r="V29" i="6"/>
  <c r="W29" i="6"/>
  <c r="X29" i="6"/>
  <c r="Y29" i="6"/>
  <c r="Z29" i="6"/>
  <c r="Q35" i="6"/>
  <c r="R35" i="6"/>
  <c r="S35" i="6"/>
  <c r="T35" i="6"/>
  <c r="U35" i="6"/>
  <c r="V35" i="6"/>
  <c r="W35" i="6"/>
  <c r="X35" i="6"/>
  <c r="Y35" i="6"/>
  <c r="Z35" i="6"/>
  <c r="N35" i="6"/>
  <c r="N29" i="6"/>
  <c r="I29" i="6"/>
  <c r="J29" i="6"/>
  <c r="K29" i="6"/>
  <c r="L29" i="6"/>
  <c r="I35" i="6"/>
  <c r="J35" i="6"/>
  <c r="K35" i="6"/>
  <c r="L35" i="6"/>
  <c r="A29" i="6"/>
  <c r="B29" i="6"/>
  <c r="C29" i="6"/>
  <c r="D29" i="6"/>
  <c r="A35" i="6"/>
  <c r="B35" i="6"/>
  <c r="C35" i="6"/>
  <c r="D35" i="6"/>
  <c r="K187" i="5"/>
  <c r="L187" i="5"/>
  <c r="M187" i="5"/>
  <c r="N187" i="5"/>
  <c r="K33" i="5"/>
  <c r="L33" i="5"/>
  <c r="M33" i="5"/>
  <c r="N33" i="5"/>
  <c r="K204" i="5"/>
  <c r="L204" i="5"/>
  <c r="M204" i="5"/>
  <c r="N204" i="5"/>
  <c r="K219" i="5"/>
  <c r="L219" i="5"/>
  <c r="M219" i="5"/>
  <c r="N219" i="5"/>
  <c r="K145" i="5"/>
  <c r="L145" i="5"/>
  <c r="M145" i="5"/>
  <c r="N145" i="5"/>
  <c r="K237" i="5"/>
  <c r="L237" i="5"/>
  <c r="M237" i="5"/>
  <c r="N237" i="5"/>
  <c r="K238" i="5"/>
  <c r="L238" i="5"/>
  <c r="M238" i="5"/>
  <c r="N238" i="5"/>
  <c r="K80" i="5"/>
  <c r="L80" i="5"/>
  <c r="M80" i="5"/>
  <c r="N80" i="5"/>
  <c r="K17" i="5"/>
  <c r="L17" i="5"/>
  <c r="M17" i="5"/>
  <c r="N17" i="5"/>
  <c r="H220" i="5"/>
  <c r="G220" i="5"/>
  <c r="F220" i="5"/>
  <c r="H205" i="5"/>
  <c r="G205" i="5"/>
  <c r="F205" i="5"/>
  <c r="H20" i="5"/>
  <c r="G20" i="5"/>
  <c r="F20" i="5"/>
  <c r="H83" i="5"/>
  <c r="G83" i="5"/>
  <c r="F83" i="5"/>
  <c r="H92" i="5"/>
  <c r="G92" i="5"/>
  <c r="F92" i="5"/>
  <c r="H105" i="5"/>
  <c r="G105" i="5"/>
  <c r="F105" i="5"/>
  <c r="H49" i="5"/>
  <c r="G49" i="5"/>
  <c r="F49" i="5"/>
  <c r="H109" i="5"/>
  <c r="G109" i="5"/>
  <c r="F109" i="5"/>
  <c r="A109" i="5"/>
  <c r="B109" i="5"/>
  <c r="C109" i="5"/>
  <c r="D109" i="5"/>
  <c r="A49" i="5"/>
  <c r="B49" i="5"/>
  <c r="C49" i="5"/>
  <c r="D49" i="5"/>
  <c r="A105" i="5"/>
  <c r="B105" i="5"/>
  <c r="C105" i="5"/>
  <c r="D105" i="5"/>
  <c r="A92" i="5"/>
  <c r="B92" i="5"/>
  <c r="C92" i="5"/>
  <c r="D92" i="5"/>
  <c r="A83" i="5"/>
  <c r="B83" i="5"/>
  <c r="C83" i="5"/>
  <c r="D83" i="5"/>
  <c r="A20" i="5"/>
  <c r="B20" i="5"/>
  <c r="C20" i="5"/>
  <c r="D20" i="5"/>
  <c r="A205" i="5"/>
  <c r="B205" i="5"/>
  <c r="C205" i="5"/>
  <c r="D205" i="5"/>
  <c r="A220" i="5"/>
  <c r="B220" i="5"/>
  <c r="C220" i="5"/>
  <c r="D220" i="5"/>
  <c r="Q25" i="3"/>
  <c r="P25" i="3"/>
  <c r="O25" i="3"/>
  <c r="Q246" i="3"/>
  <c r="P246" i="3"/>
  <c r="O246" i="3"/>
  <c r="Q14" i="3"/>
  <c r="P14" i="3"/>
  <c r="O14" i="3"/>
  <c r="Q312" i="3"/>
  <c r="P312" i="3"/>
  <c r="O312" i="3"/>
  <c r="Q249" i="3"/>
  <c r="P249" i="3"/>
  <c r="O249" i="3"/>
  <c r="Q303" i="3"/>
  <c r="P303" i="3"/>
  <c r="O303" i="3"/>
  <c r="Q108" i="3"/>
  <c r="P108" i="3"/>
  <c r="O108" i="3"/>
  <c r="Q181" i="3"/>
  <c r="P181" i="3"/>
  <c r="O181" i="3"/>
  <c r="Q194" i="3"/>
  <c r="P194" i="3"/>
  <c r="O194" i="3"/>
  <c r="Q250" i="3"/>
  <c r="J194" i="3"/>
  <c r="K194" i="3"/>
  <c r="L194" i="3"/>
  <c r="M194" i="3"/>
  <c r="J181" i="3"/>
  <c r="K181" i="3"/>
  <c r="L181" i="3"/>
  <c r="M181" i="3"/>
  <c r="J108" i="3"/>
  <c r="K108" i="3"/>
  <c r="L108" i="3"/>
  <c r="M108" i="3"/>
  <c r="J303" i="3"/>
  <c r="K303" i="3"/>
  <c r="L303" i="3"/>
  <c r="M303" i="3"/>
  <c r="J249" i="3"/>
  <c r="K249" i="3"/>
  <c r="L249" i="3"/>
  <c r="M249" i="3"/>
  <c r="J312" i="3"/>
  <c r="K312" i="3"/>
  <c r="M312" i="3"/>
  <c r="J14" i="3"/>
  <c r="K14" i="3"/>
  <c r="M14" i="3"/>
  <c r="J246" i="3"/>
  <c r="K246" i="3"/>
  <c r="M246" i="3"/>
  <c r="J25" i="3"/>
  <c r="K25" i="3"/>
  <c r="M25" i="3"/>
  <c r="H6" i="3"/>
  <c r="H38" i="3"/>
  <c r="G38" i="3"/>
  <c r="F38" i="3"/>
  <c r="H45" i="3"/>
  <c r="G45" i="3"/>
  <c r="F45" i="3"/>
  <c r="H201" i="3"/>
  <c r="G201" i="3"/>
  <c r="F201" i="3"/>
  <c r="H195" i="3"/>
  <c r="G195" i="3"/>
  <c r="F195" i="3"/>
  <c r="H112" i="3"/>
  <c r="G112" i="3"/>
  <c r="F112" i="3"/>
  <c r="H79" i="3"/>
  <c r="G79" i="3"/>
  <c r="F79" i="3"/>
  <c r="H61" i="3"/>
  <c r="G61" i="3"/>
  <c r="F61" i="3"/>
  <c r="H222" i="3"/>
  <c r="H220" i="3"/>
  <c r="A61" i="3"/>
  <c r="B61" i="3"/>
  <c r="C61" i="3"/>
  <c r="D61" i="3"/>
  <c r="A79" i="3"/>
  <c r="B79" i="3"/>
  <c r="C79" i="3"/>
  <c r="D79" i="3"/>
  <c r="A112" i="3"/>
  <c r="B112" i="3"/>
  <c r="D112" i="3"/>
  <c r="A195" i="3"/>
  <c r="B195" i="3"/>
  <c r="D195" i="3"/>
  <c r="A201" i="3"/>
  <c r="B201" i="3"/>
  <c r="D201" i="3"/>
  <c r="A45" i="3"/>
  <c r="B45" i="3"/>
  <c r="D45" i="3"/>
  <c r="A38" i="3"/>
  <c r="B38" i="3"/>
  <c r="D38" i="3"/>
  <c r="N37" i="4"/>
  <c r="O37" i="4"/>
  <c r="P37" i="4"/>
  <c r="N18" i="4"/>
  <c r="O18" i="4"/>
  <c r="P18" i="4"/>
  <c r="N110" i="4"/>
  <c r="O110" i="4"/>
  <c r="P110" i="4"/>
  <c r="A37" i="4"/>
  <c r="B37" i="4"/>
  <c r="C37" i="4"/>
  <c r="D37" i="4"/>
  <c r="E37" i="4"/>
  <c r="F37" i="4"/>
  <c r="G37" i="4"/>
  <c r="H37" i="4"/>
  <c r="I37" i="4"/>
  <c r="J37" i="4"/>
  <c r="K37" i="4"/>
  <c r="L37" i="4"/>
  <c r="A18" i="4"/>
  <c r="B18" i="4"/>
  <c r="C18" i="4"/>
  <c r="D18" i="4"/>
  <c r="E18" i="4"/>
  <c r="F18" i="4"/>
  <c r="G18" i="4"/>
  <c r="H18" i="4"/>
  <c r="I18" i="4"/>
  <c r="J18" i="4"/>
  <c r="K18" i="4"/>
  <c r="L18" i="4"/>
  <c r="A110" i="4"/>
  <c r="B110" i="4"/>
  <c r="C110" i="4"/>
  <c r="D110" i="4"/>
  <c r="E110" i="4"/>
  <c r="F110" i="4"/>
  <c r="G110" i="4"/>
  <c r="H110" i="4"/>
  <c r="I110" i="4"/>
  <c r="J110" i="4"/>
  <c r="K110" i="4"/>
  <c r="L110" i="4"/>
  <c r="H243" i="9"/>
  <c r="G243" i="9"/>
  <c r="F243" i="9"/>
  <c r="H242" i="9"/>
  <c r="G242" i="9"/>
  <c r="F242" i="9"/>
  <c r="H63" i="9"/>
  <c r="G63" i="9"/>
  <c r="F63" i="9"/>
  <c r="H201" i="9"/>
  <c r="G201" i="9"/>
  <c r="F201" i="9"/>
  <c r="H75" i="9"/>
  <c r="G75" i="9"/>
  <c r="F75" i="9"/>
  <c r="H150" i="9"/>
  <c r="G150" i="9"/>
  <c r="F150" i="9"/>
  <c r="H74" i="9"/>
  <c r="G74" i="9"/>
  <c r="F74" i="9"/>
  <c r="H55" i="9"/>
  <c r="G55" i="9"/>
  <c r="F55" i="9"/>
  <c r="H142" i="9"/>
  <c r="G142" i="9"/>
  <c r="F142" i="9"/>
  <c r="H107" i="9"/>
  <c r="G107" i="9"/>
  <c r="F107" i="9"/>
  <c r="A107" i="9"/>
  <c r="B107" i="9"/>
  <c r="C107" i="9"/>
  <c r="D107" i="9"/>
  <c r="A142" i="9"/>
  <c r="B142" i="9"/>
  <c r="C142" i="9"/>
  <c r="D142" i="9"/>
  <c r="A55" i="9"/>
  <c r="C55" i="9"/>
  <c r="D55" i="9"/>
  <c r="A74" i="9"/>
  <c r="B74" i="9"/>
  <c r="C74" i="9"/>
  <c r="D74" i="9"/>
  <c r="A150" i="9"/>
  <c r="B150" i="9"/>
  <c r="C150" i="9"/>
  <c r="D150" i="9"/>
  <c r="A75" i="9"/>
  <c r="B75" i="9"/>
  <c r="C75" i="9"/>
  <c r="D75" i="9"/>
  <c r="A201" i="9"/>
  <c r="B201" i="9"/>
  <c r="C201" i="9"/>
  <c r="D201" i="9"/>
  <c r="A63" i="9"/>
  <c r="B63" i="9"/>
  <c r="C63" i="9"/>
  <c r="D63" i="9"/>
  <c r="A242" i="9"/>
  <c r="B242" i="9"/>
  <c r="D242" i="9"/>
  <c r="A243" i="9"/>
  <c r="B243" i="9"/>
  <c r="D243" i="9"/>
  <c r="I124" i="8"/>
  <c r="H124" i="8"/>
  <c r="G124" i="8"/>
  <c r="I117" i="8"/>
  <c r="H117" i="8"/>
  <c r="G117" i="8"/>
  <c r="I99" i="8"/>
  <c r="H99" i="8"/>
  <c r="G99" i="8"/>
  <c r="I14" i="8"/>
  <c r="H14" i="8"/>
  <c r="G14" i="8"/>
  <c r="I45" i="8"/>
  <c r="H45" i="8"/>
  <c r="G45" i="8"/>
  <c r="A45" i="8"/>
  <c r="B45" i="8"/>
  <c r="C45" i="8"/>
  <c r="D45" i="8"/>
  <c r="E45" i="8"/>
  <c r="A14" i="8"/>
  <c r="B14" i="8"/>
  <c r="C14" i="8"/>
  <c r="D14" i="8"/>
  <c r="E14" i="8"/>
  <c r="A99" i="8"/>
  <c r="B99" i="8"/>
  <c r="C99" i="8"/>
  <c r="D99" i="8"/>
  <c r="E99" i="8"/>
  <c r="A117" i="8"/>
  <c r="B117" i="8"/>
  <c r="D117" i="8"/>
  <c r="E117" i="8"/>
  <c r="A124" i="8"/>
  <c r="B124" i="8"/>
  <c r="D124" i="8"/>
  <c r="E124" i="8"/>
  <c r="H17" i="7"/>
  <c r="G17" i="7"/>
  <c r="F17" i="7"/>
  <c r="A17" i="7"/>
  <c r="B17" i="7"/>
  <c r="C17" i="7"/>
  <c r="D17" i="7"/>
  <c r="Q4" i="6"/>
  <c r="R4" i="6"/>
  <c r="S4" i="6"/>
  <c r="T4" i="6"/>
  <c r="U4" i="6"/>
  <c r="V4" i="6"/>
  <c r="W4" i="6"/>
  <c r="X4" i="6"/>
  <c r="Y4" i="6"/>
  <c r="Z4" i="6"/>
  <c r="N4" i="6"/>
  <c r="I4" i="6"/>
  <c r="J4" i="6"/>
  <c r="K4" i="6"/>
  <c r="L4" i="6"/>
  <c r="A4" i="6"/>
  <c r="B4" i="6"/>
  <c r="C4" i="6"/>
  <c r="D4" i="6"/>
  <c r="K13" i="5"/>
  <c r="L13" i="5"/>
  <c r="M13" i="5"/>
  <c r="N13" i="5"/>
  <c r="K73" i="5"/>
  <c r="L73" i="5"/>
  <c r="M73" i="5"/>
  <c r="N73" i="5"/>
  <c r="K129" i="5"/>
  <c r="L129" i="5"/>
  <c r="M129" i="5"/>
  <c r="N129" i="5"/>
  <c r="K35" i="5"/>
  <c r="L35" i="5"/>
  <c r="M35" i="5"/>
  <c r="N35" i="5"/>
  <c r="K181" i="5"/>
  <c r="L181" i="5"/>
  <c r="M181" i="5"/>
  <c r="N181" i="5"/>
  <c r="K76" i="5"/>
  <c r="L76" i="5"/>
  <c r="M76" i="5"/>
  <c r="N76" i="5"/>
  <c r="K84" i="5"/>
  <c r="L84" i="5"/>
  <c r="M84" i="5"/>
  <c r="N84" i="5"/>
  <c r="K8" i="5"/>
  <c r="L8" i="5"/>
  <c r="M8" i="5"/>
  <c r="N8" i="5"/>
  <c r="K19" i="5"/>
  <c r="L19" i="5"/>
  <c r="M19" i="5"/>
  <c r="N19" i="5"/>
  <c r="H58" i="5"/>
  <c r="G58" i="5"/>
  <c r="F58" i="5"/>
  <c r="H234" i="5"/>
  <c r="G234" i="5"/>
  <c r="F234" i="5"/>
  <c r="H53" i="5"/>
  <c r="G53" i="5"/>
  <c r="F53" i="5"/>
  <c r="H5" i="5"/>
  <c r="G5" i="5"/>
  <c r="F5" i="5"/>
  <c r="H27" i="5"/>
  <c r="G27" i="5"/>
  <c r="F27" i="5"/>
  <c r="H171" i="5"/>
  <c r="G171" i="5"/>
  <c r="F171" i="5"/>
  <c r="H170" i="5"/>
  <c r="G170" i="5"/>
  <c r="F170" i="5"/>
  <c r="H137" i="5"/>
  <c r="G137" i="5"/>
  <c r="F137" i="5"/>
  <c r="H117" i="5"/>
  <c r="G117" i="5"/>
  <c r="F117" i="5"/>
  <c r="H19" i="5"/>
  <c r="G19" i="5"/>
  <c r="F19" i="5"/>
  <c r="A19" i="5"/>
  <c r="B19" i="5"/>
  <c r="C19" i="5"/>
  <c r="D19" i="5"/>
  <c r="A117" i="5"/>
  <c r="B117" i="5"/>
  <c r="C117" i="5"/>
  <c r="D117" i="5"/>
  <c r="A137" i="5"/>
  <c r="B137" i="5"/>
  <c r="C137" i="5"/>
  <c r="D137" i="5"/>
  <c r="A170" i="5"/>
  <c r="B170" i="5"/>
  <c r="C170" i="5"/>
  <c r="D170" i="5"/>
  <c r="A171" i="5"/>
  <c r="B171" i="5"/>
  <c r="C171" i="5"/>
  <c r="D171" i="5"/>
  <c r="A27" i="5"/>
  <c r="B27" i="5"/>
  <c r="C27" i="5"/>
  <c r="D27" i="5"/>
  <c r="A5" i="5"/>
  <c r="B5" i="5"/>
  <c r="C5" i="5"/>
  <c r="D5" i="5"/>
  <c r="A53" i="5"/>
  <c r="B53" i="5"/>
  <c r="C53" i="5"/>
  <c r="D53" i="5"/>
  <c r="A234" i="5"/>
  <c r="B234" i="5"/>
  <c r="C234" i="5"/>
  <c r="D234" i="5"/>
  <c r="A58" i="5"/>
  <c r="B58" i="5"/>
  <c r="C58" i="5"/>
  <c r="D58" i="5"/>
  <c r="Q336" i="3"/>
  <c r="P336" i="3"/>
  <c r="O336" i="3"/>
  <c r="Q173" i="3"/>
  <c r="P173" i="3"/>
  <c r="O173" i="3"/>
  <c r="Q258" i="3"/>
  <c r="P258" i="3"/>
  <c r="O258" i="3"/>
  <c r="Q321" i="3"/>
  <c r="P321" i="3"/>
  <c r="O321" i="3"/>
  <c r="Q139" i="3"/>
  <c r="P139" i="3"/>
  <c r="O139" i="3"/>
  <c r="Q310" i="3"/>
  <c r="P310" i="3"/>
  <c r="O310" i="3"/>
  <c r="Q295" i="3"/>
  <c r="P295" i="3"/>
  <c r="O295" i="3"/>
  <c r="Q276" i="3"/>
  <c r="P276" i="3"/>
  <c r="O276" i="3"/>
  <c r="Q129" i="3"/>
  <c r="P129" i="3"/>
  <c r="O129" i="3"/>
  <c r="Q127" i="3"/>
  <c r="P127" i="3"/>
  <c r="O127" i="3"/>
  <c r="Q142" i="3"/>
  <c r="P142" i="3"/>
  <c r="O142" i="3"/>
  <c r="Q193" i="3"/>
  <c r="P193" i="3"/>
  <c r="O193" i="3"/>
  <c r="Q20" i="3"/>
  <c r="P20" i="3"/>
  <c r="O20" i="3"/>
  <c r="Q71" i="3"/>
  <c r="P71" i="3"/>
  <c r="O71" i="3"/>
  <c r="J71" i="3"/>
  <c r="K71" i="3"/>
  <c r="L71" i="3"/>
  <c r="M71" i="3"/>
  <c r="J20" i="3"/>
  <c r="K20" i="3"/>
  <c r="L20" i="3"/>
  <c r="M20" i="3"/>
  <c r="J193" i="3"/>
  <c r="K193" i="3"/>
  <c r="L193" i="3"/>
  <c r="M193" i="3"/>
  <c r="J142" i="3"/>
  <c r="K142" i="3"/>
  <c r="L142" i="3"/>
  <c r="M142" i="3"/>
  <c r="J127" i="3"/>
  <c r="K127" i="3"/>
  <c r="L127" i="3"/>
  <c r="M127" i="3"/>
  <c r="J129" i="3"/>
  <c r="K129" i="3"/>
  <c r="L129" i="3"/>
  <c r="M129" i="3"/>
  <c r="J276" i="3"/>
  <c r="K276" i="3"/>
  <c r="L276" i="3"/>
  <c r="M276" i="3"/>
  <c r="J295" i="3"/>
  <c r="K295" i="3"/>
  <c r="L295" i="3"/>
  <c r="M295" i="3"/>
  <c r="J310" i="3"/>
  <c r="K310" i="3"/>
  <c r="M310" i="3"/>
  <c r="J139" i="3"/>
  <c r="K139" i="3"/>
  <c r="M139" i="3"/>
  <c r="J321" i="3"/>
  <c r="K321" i="3"/>
  <c r="M321" i="3"/>
  <c r="J258" i="3"/>
  <c r="K258" i="3"/>
  <c r="M258" i="3"/>
  <c r="J173" i="3"/>
  <c r="K173" i="3"/>
  <c r="M173" i="3"/>
  <c r="J336" i="3"/>
  <c r="K336" i="3"/>
  <c r="M336" i="3"/>
  <c r="H318" i="3"/>
  <c r="G318" i="3"/>
  <c r="F318" i="3"/>
  <c r="H72" i="3"/>
  <c r="G72" i="3"/>
  <c r="F72" i="3"/>
  <c r="H298" i="3"/>
  <c r="G298" i="3"/>
  <c r="F298" i="3"/>
  <c r="H194" i="3"/>
  <c r="G194" i="3"/>
  <c r="F194" i="3"/>
  <c r="H247" i="3"/>
  <c r="G247" i="3"/>
  <c r="F247" i="3"/>
  <c r="H59" i="3"/>
  <c r="G59" i="3"/>
  <c r="F59" i="3"/>
  <c r="H134" i="3"/>
  <c r="G134" i="3"/>
  <c r="F134" i="3"/>
  <c r="H32" i="3"/>
  <c r="G32" i="3"/>
  <c r="F32" i="3"/>
  <c r="H5" i="3"/>
  <c r="H215" i="3"/>
  <c r="G215" i="3"/>
  <c r="F215" i="3"/>
  <c r="H211" i="3"/>
  <c r="G211" i="3"/>
  <c r="F211" i="3"/>
  <c r="A211" i="3"/>
  <c r="B211" i="3"/>
  <c r="C211" i="3"/>
  <c r="D211" i="3"/>
  <c r="A215" i="3"/>
  <c r="B215" i="3"/>
  <c r="C215" i="3"/>
  <c r="D215" i="3"/>
  <c r="A32" i="3"/>
  <c r="B32" i="3"/>
  <c r="C32" i="3"/>
  <c r="D32" i="3"/>
  <c r="A134" i="3"/>
  <c r="B134" i="3"/>
  <c r="C134" i="3"/>
  <c r="D134" i="3"/>
  <c r="A59" i="3"/>
  <c r="B59" i="3"/>
  <c r="C59" i="3"/>
  <c r="D59" i="3"/>
  <c r="A247" i="3"/>
  <c r="B247" i="3"/>
  <c r="C247" i="3"/>
  <c r="D247" i="3"/>
  <c r="A194" i="3"/>
  <c r="B194" i="3"/>
  <c r="D194" i="3"/>
  <c r="A298" i="3"/>
  <c r="B298" i="3"/>
  <c r="D298" i="3"/>
  <c r="A72" i="3"/>
  <c r="B72" i="3"/>
  <c r="D72" i="3"/>
  <c r="A318" i="3"/>
  <c r="B318" i="3"/>
  <c r="D318" i="3"/>
  <c r="N62" i="4"/>
  <c r="O62" i="4"/>
  <c r="P62" i="4"/>
  <c r="N92" i="4"/>
  <c r="O92" i="4"/>
  <c r="P92" i="4"/>
  <c r="N5" i="4"/>
  <c r="O5" i="4"/>
  <c r="P5" i="4"/>
  <c r="A62" i="4"/>
  <c r="B62" i="4"/>
  <c r="C62" i="4"/>
  <c r="D62" i="4"/>
  <c r="E62" i="4"/>
  <c r="F62" i="4"/>
  <c r="G62" i="4"/>
  <c r="H62" i="4"/>
  <c r="I62" i="4"/>
  <c r="J62" i="4"/>
  <c r="K62" i="4"/>
  <c r="L62" i="4"/>
  <c r="A92" i="4"/>
  <c r="B92" i="4"/>
  <c r="C92" i="4"/>
  <c r="D92" i="4"/>
  <c r="E92" i="4"/>
  <c r="F92" i="4"/>
  <c r="G92" i="4"/>
  <c r="H92" i="4"/>
  <c r="I92" i="4"/>
  <c r="J92" i="4"/>
  <c r="K92" i="4"/>
  <c r="L92" i="4"/>
  <c r="A5" i="4"/>
  <c r="B5" i="4"/>
  <c r="C5" i="4"/>
  <c r="D5" i="4"/>
  <c r="E5" i="4"/>
  <c r="F5" i="4"/>
  <c r="G5" i="4"/>
  <c r="H5" i="4"/>
  <c r="I5" i="4"/>
  <c r="J5" i="4"/>
  <c r="K5" i="4"/>
  <c r="L5" i="4"/>
  <c r="H234" i="9"/>
  <c r="G234" i="9"/>
  <c r="F234" i="9"/>
  <c r="H115" i="9"/>
  <c r="G115" i="9"/>
  <c r="F115" i="9"/>
  <c r="H215" i="9"/>
  <c r="G215" i="9"/>
  <c r="F215" i="9"/>
  <c r="H209" i="9"/>
  <c r="G209" i="9"/>
  <c r="F209" i="9"/>
  <c r="H16" i="9"/>
  <c r="G16" i="9"/>
  <c r="F16" i="9"/>
  <c r="H186" i="9"/>
  <c r="G186" i="9"/>
  <c r="F186" i="9"/>
  <c r="H184" i="9"/>
  <c r="G184" i="9"/>
  <c r="F184" i="9"/>
  <c r="H178" i="9"/>
  <c r="G178" i="9"/>
  <c r="F178" i="9"/>
  <c r="H175" i="9"/>
  <c r="G175" i="9"/>
  <c r="F175" i="9"/>
  <c r="H172" i="9"/>
  <c r="G172" i="9"/>
  <c r="F172" i="9"/>
  <c r="H58" i="9"/>
  <c r="G58" i="9"/>
  <c r="F58" i="9"/>
  <c r="H159" i="9"/>
  <c r="G159" i="9"/>
  <c r="F159" i="9"/>
  <c r="H147" i="9"/>
  <c r="G147" i="9"/>
  <c r="F147" i="9"/>
  <c r="A147" i="9"/>
  <c r="B147" i="9"/>
  <c r="C147" i="9"/>
  <c r="D147" i="9"/>
  <c r="A159" i="9"/>
  <c r="B159" i="9"/>
  <c r="C159" i="9"/>
  <c r="D159" i="9"/>
  <c r="A58" i="9"/>
  <c r="B58" i="9"/>
  <c r="C58" i="9"/>
  <c r="D58" i="9"/>
  <c r="A172" i="9"/>
  <c r="B172" i="9"/>
  <c r="C172" i="9"/>
  <c r="D172" i="9"/>
  <c r="A175" i="9"/>
  <c r="B175" i="9"/>
  <c r="C175" i="9"/>
  <c r="D175" i="9"/>
  <c r="A178" i="9"/>
  <c r="B178" i="9"/>
  <c r="C178" i="9"/>
  <c r="D178" i="9"/>
  <c r="A184" i="9"/>
  <c r="B184" i="9"/>
  <c r="C184" i="9"/>
  <c r="D184" i="9"/>
  <c r="A186" i="9"/>
  <c r="B186" i="9"/>
  <c r="C186" i="9"/>
  <c r="D186" i="9"/>
  <c r="A16" i="9"/>
  <c r="B16" i="9"/>
  <c r="C16" i="9"/>
  <c r="D16" i="9"/>
  <c r="A209" i="9"/>
  <c r="B209" i="9"/>
  <c r="C209" i="9"/>
  <c r="D209" i="9"/>
  <c r="A215" i="9"/>
  <c r="B215" i="9"/>
  <c r="C215" i="9"/>
  <c r="D215" i="9"/>
  <c r="A115" i="9"/>
  <c r="B115" i="9"/>
  <c r="C115" i="9"/>
  <c r="D115" i="9"/>
  <c r="A234" i="9"/>
  <c r="B234" i="9"/>
  <c r="D234" i="9"/>
  <c r="I67" i="8"/>
  <c r="H67" i="8"/>
  <c r="G67" i="8"/>
  <c r="I107" i="8"/>
  <c r="H107" i="8"/>
  <c r="G107" i="8"/>
  <c r="I13" i="8"/>
  <c r="H13" i="8"/>
  <c r="G13" i="8"/>
  <c r="I60" i="8"/>
  <c r="H60" i="8"/>
  <c r="G60" i="8"/>
  <c r="A60" i="8"/>
  <c r="B60" i="8"/>
  <c r="C60" i="8"/>
  <c r="D60" i="8"/>
  <c r="E60" i="8"/>
  <c r="A13" i="8"/>
  <c r="B13" i="8"/>
  <c r="C13" i="8"/>
  <c r="D13" i="8"/>
  <c r="E13" i="8"/>
  <c r="A107" i="8"/>
  <c r="B107" i="8"/>
  <c r="C107" i="8"/>
  <c r="D107" i="8"/>
  <c r="E107" i="8"/>
  <c r="A67" i="8"/>
  <c r="B67" i="8"/>
  <c r="D67" i="8"/>
  <c r="E67" i="8"/>
  <c r="H20" i="7"/>
  <c r="G20" i="7"/>
  <c r="F20" i="7"/>
  <c r="A20" i="7"/>
  <c r="B20" i="7"/>
  <c r="C20" i="7"/>
  <c r="D20" i="7"/>
  <c r="Q13" i="6"/>
  <c r="R13" i="6"/>
  <c r="S13" i="6"/>
  <c r="T13" i="6"/>
  <c r="U13" i="6"/>
  <c r="V13" i="6"/>
  <c r="W13" i="6"/>
  <c r="X13" i="6"/>
  <c r="Y13" i="6"/>
  <c r="Z13" i="6"/>
  <c r="N13" i="6"/>
  <c r="I13" i="6"/>
  <c r="J13" i="6"/>
  <c r="K13" i="6"/>
  <c r="L13" i="6"/>
  <c r="A13" i="6"/>
  <c r="B13" i="6"/>
  <c r="C13" i="6"/>
  <c r="D13" i="6"/>
  <c r="K87" i="5"/>
  <c r="L87" i="5"/>
  <c r="M87" i="5"/>
  <c r="N87" i="5"/>
  <c r="K116" i="5"/>
  <c r="L116" i="5"/>
  <c r="M116" i="5"/>
  <c r="N116" i="5"/>
  <c r="K65" i="5"/>
  <c r="L65" i="5"/>
  <c r="M65" i="5"/>
  <c r="N65" i="5"/>
  <c r="K5" i="5"/>
  <c r="L5" i="5"/>
  <c r="M5" i="5"/>
  <c r="N5" i="5"/>
  <c r="K55" i="5"/>
  <c r="L55" i="5"/>
  <c r="M55" i="5"/>
  <c r="N55" i="5"/>
  <c r="K91" i="5"/>
  <c r="L91" i="5"/>
  <c r="M91" i="5"/>
  <c r="N91" i="5"/>
  <c r="K4" i="5"/>
  <c r="L4" i="5"/>
  <c r="M4" i="5"/>
  <c r="N4" i="5"/>
  <c r="K78" i="5"/>
  <c r="L78" i="5"/>
  <c r="M78" i="5"/>
  <c r="N78" i="5"/>
  <c r="K119" i="5"/>
  <c r="L119" i="5"/>
  <c r="M119" i="5"/>
  <c r="N119" i="5"/>
  <c r="H70" i="5"/>
  <c r="G70" i="5"/>
  <c r="F70" i="5"/>
  <c r="H13" i="5"/>
  <c r="G13" i="5"/>
  <c r="F13" i="5"/>
  <c r="H74" i="5"/>
  <c r="G74" i="5"/>
  <c r="F74" i="5"/>
  <c r="H159" i="5"/>
  <c r="G159" i="5"/>
  <c r="F159" i="5"/>
  <c r="H150" i="5"/>
  <c r="G150" i="5"/>
  <c r="F150" i="5"/>
  <c r="H3" i="5"/>
  <c r="G3" i="5"/>
  <c r="F3" i="5"/>
  <c r="H110" i="5"/>
  <c r="G110" i="5"/>
  <c r="F110" i="5"/>
  <c r="H62" i="5"/>
  <c r="G62" i="5"/>
  <c r="F62" i="5"/>
  <c r="A62" i="5"/>
  <c r="B62" i="5"/>
  <c r="C62" i="5"/>
  <c r="D62" i="5"/>
  <c r="A110" i="5"/>
  <c r="B110" i="5"/>
  <c r="C110" i="5"/>
  <c r="D110" i="5"/>
  <c r="A3" i="5"/>
  <c r="B3" i="5"/>
  <c r="C3" i="5"/>
  <c r="D3" i="5"/>
  <c r="A150" i="5"/>
  <c r="B150" i="5"/>
  <c r="C150" i="5"/>
  <c r="D150" i="5"/>
  <c r="A159" i="5"/>
  <c r="B159" i="5"/>
  <c r="C159" i="5"/>
  <c r="D159" i="5"/>
  <c r="A74" i="5"/>
  <c r="B74" i="5"/>
  <c r="C74" i="5"/>
  <c r="D74" i="5"/>
  <c r="A13" i="5"/>
  <c r="B13" i="5"/>
  <c r="C13" i="5"/>
  <c r="D13" i="5"/>
  <c r="A70" i="5"/>
  <c r="B70" i="5"/>
  <c r="C70" i="5"/>
  <c r="D70" i="5"/>
  <c r="Q331" i="3"/>
  <c r="P331" i="3"/>
  <c r="O331" i="3"/>
  <c r="Q87" i="3"/>
  <c r="P87" i="3"/>
  <c r="O87" i="3"/>
  <c r="Q125" i="3"/>
  <c r="P125" i="3"/>
  <c r="O125" i="3"/>
  <c r="Q325" i="3"/>
  <c r="P325" i="3"/>
  <c r="O325" i="3"/>
  <c r="Q230" i="3"/>
  <c r="P230" i="3"/>
  <c r="O230" i="3"/>
  <c r="Q145" i="3"/>
  <c r="P145" i="3"/>
  <c r="O145" i="3"/>
  <c r="Q123" i="3"/>
  <c r="P123" i="3"/>
  <c r="O123" i="3"/>
  <c r="Q74" i="3"/>
  <c r="P74" i="3"/>
  <c r="O74" i="3"/>
  <c r="Q272" i="3"/>
  <c r="P272" i="3"/>
  <c r="O272" i="3"/>
  <c r="J272" i="3"/>
  <c r="K272" i="3"/>
  <c r="L272" i="3"/>
  <c r="M272" i="3"/>
  <c r="J74" i="3"/>
  <c r="K74" i="3"/>
  <c r="L74" i="3"/>
  <c r="M74" i="3"/>
  <c r="J123" i="3"/>
  <c r="K123" i="3"/>
  <c r="L123" i="3"/>
  <c r="M123" i="3"/>
  <c r="J145" i="3"/>
  <c r="K145" i="3"/>
  <c r="M145" i="3"/>
  <c r="J230" i="3"/>
  <c r="K230" i="3"/>
  <c r="M230" i="3"/>
  <c r="J325" i="3"/>
  <c r="K325" i="3"/>
  <c r="M325" i="3"/>
  <c r="J125" i="3"/>
  <c r="K125" i="3"/>
  <c r="M125" i="3"/>
  <c r="J87" i="3"/>
  <c r="K87" i="3"/>
  <c r="M87" i="3"/>
  <c r="J331" i="3"/>
  <c r="K331" i="3"/>
  <c r="M331" i="3"/>
  <c r="H129" i="3"/>
  <c r="G129" i="3"/>
  <c r="F129" i="3"/>
  <c r="H200" i="3"/>
  <c r="G200" i="3"/>
  <c r="F200" i="3"/>
  <c r="H205" i="3"/>
  <c r="G205" i="3"/>
  <c r="F205" i="3"/>
  <c r="H191" i="3"/>
  <c r="G191" i="3"/>
  <c r="F191" i="3"/>
  <c r="H33" i="3"/>
  <c r="G33" i="3"/>
  <c r="F33" i="3"/>
  <c r="H142" i="3"/>
  <c r="G142" i="3"/>
  <c r="F142" i="3"/>
  <c r="H3" i="3"/>
  <c r="H277" i="3"/>
  <c r="G277" i="3"/>
  <c r="F277" i="3"/>
  <c r="H113" i="3"/>
  <c r="G113" i="3"/>
  <c r="F113" i="3"/>
  <c r="H246" i="3"/>
  <c r="G246" i="3"/>
  <c r="F246" i="3"/>
  <c r="H238" i="3"/>
  <c r="G238" i="3"/>
  <c r="F238" i="3"/>
  <c r="H197" i="3"/>
  <c r="G197" i="3"/>
  <c r="F197" i="3"/>
  <c r="A197" i="3"/>
  <c r="B197" i="3"/>
  <c r="C197" i="3"/>
  <c r="D197" i="3"/>
  <c r="A238" i="3"/>
  <c r="B238" i="3"/>
  <c r="C238" i="3"/>
  <c r="D238" i="3"/>
  <c r="A246" i="3"/>
  <c r="B246" i="3"/>
  <c r="C246" i="3"/>
  <c r="D246" i="3"/>
  <c r="A113" i="3"/>
  <c r="B113" i="3"/>
  <c r="D113" i="3"/>
  <c r="A277" i="3"/>
  <c r="B277" i="3"/>
  <c r="D277" i="3"/>
  <c r="A142" i="3"/>
  <c r="B142" i="3"/>
  <c r="D142" i="3"/>
  <c r="A33" i="3"/>
  <c r="B33" i="3"/>
  <c r="D33" i="3"/>
  <c r="A191" i="3"/>
  <c r="B191" i="3"/>
  <c r="D191" i="3"/>
  <c r="A205" i="3"/>
  <c r="B205" i="3"/>
  <c r="D205" i="3"/>
  <c r="A200" i="3"/>
  <c r="B200" i="3"/>
  <c r="D200" i="3"/>
  <c r="A129" i="3"/>
  <c r="B129" i="3"/>
  <c r="D129" i="3"/>
  <c r="N59" i="4"/>
  <c r="O59" i="4"/>
  <c r="P59" i="4"/>
  <c r="N67" i="4"/>
  <c r="O67" i="4"/>
  <c r="P67" i="4"/>
  <c r="N85" i="4"/>
  <c r="O85" i="4"/>
  <c r="P85" i="4"/>
  <c r="N33" i="4"/>
  <c r="O33" i="4"/>
  <c r="P33" i="4"/>
  <c r="N28" i="4"/>
  <c r="O28" i="4"/>
  <c r="P28" i="4"/>
  <c r="A59" i="4"/>
  <c r="B59" i="4"/>
  <c r="D59" i="4"/>
  <c r="E59" i="4"/>
  <c r="F59" i="4"/>
  <c r="G59" i="4"/>
  <c r="H59" i="4"/>
  <c r="I59" i="4"/>
  <c r="J59" i="4"/>
  <c r="K59" i="4"/>
  <c r="L59" i="4"/>
  <c r="A67" i="4"/>
  <c r="B67" i="4"/>
  <c r="C67" i="4"/>
  <c r="D67" i="4"/>
  <c r="E67" i="4"/>
  <c r="F67" i="4"/>
  <c r="G67" i="4"/>
  <c r="H67" i="4"/>
  <c r="I67" i="4"/>
  <c r="J67" i="4"/>
  <c r="K67" i="4"/>
  <c r="L67" i="4"/>
  <c r="A85" i="4"/>
  <c r="B85" i="4"/>
  <c r="C85" i="4"/>
  <c r="D85" i="4"/>
  <c r="E85" i="4"/>
  <c r="F85" i="4"/>
  <c r="G85" i="4"/>
  <c r="H85" i="4"/>
  <c r="I85" i="4"/>
  <c r="J85" i="4"/>
  <c r="K85" i="4"/>
  <c r="L85" i="4"/>
  <c r="A33" i="4"/>
  <c r="B33" i="4"/>
  <c r="C33" i="4"/>
  <c r="D33" i="4"/>
  <c r="E33" i="4"/>
  <c r="F33" i="4"/>
  <c r="G33" i="4"/>
  <c r="H33" i="4"/>
  <c r="I33" i="4"/>
  <c r="J33" i="4"/>
  <c r="K33" i="4"/>
  <c r="L33" i="4"/>
  <c r="A28" i="4"/>
  <c r="B28" i="4"/>
  <c r="C28" i="4"/>
  <c r="D28" i="4"/>
  <c r="E28" i="4"/>
  <c r="F28" i="4"/>
  <c r="G28" i="4"/>
  <c r="H28" i="4"/>
  <c r="I28" i="4"/>
  <c r="J28" i="4"/>
  <c r="K28" i="4"/>
  <c r="L28" i="4"/>
  <c r="H225" i="9"/>
  <c r="G225" i="9"/>
  <c r="F225" i="9"/>
  <c r="H5" i="9"/>
  <c r="G5" i="9"/>
  <c r="F5" i="9"/>
  <c r="H223" i="9"/>
  <c r="G223" i="9"/>
  <c r="F223" i="9"/>
  <c r="H212" i="9"/>
  <c r="G212" i="9"/>
  <c r="F212" i="9"/>
  <c r="H183" i="9"/>
  <c r="G183" i="9"/>
  <c r="F183" i="9"/>
  <c r="H40" i="9"/>
  <c r="G40" i="9"/>
  <c r="F40" i="9"/>
  <c r="H169" i="9"/>
  <c r="G169" i="9"/>
  <c r="F169" i="9"/>
  <c r="H114" i="9"/>
  <c r="G114" i="9"/>
  <c r="F114" i="9"/>
  <c r="H113" i="9"/>
  <c r="G113" i="9"/>
  <c r="F113" i="9"/>
  <c r="A113" i="9"/>
  <c r="B113" i="9"/>
  <c r="C113" i="9"/>
  <c r="D113" i="9"/>
  <c r="A114" i="9"/>
  <c r="B114" i="9"/>
  <c r="C114" i="9"/>
  <c r="D114" i="9"/>
  <c r="A169" i="9"/>
  <c r="B169" i="9"/>
  <c r="C169" i="9"/>
  <c r="D169" i="9"/>
  <c r="A40" i="9"/>
  <c r="B40" i="9"/>
  <c r="C40" i="9"/>
  <c r="D40" i="9"/>
  <c r="A183" i="9"/>
  <c r="B183" i="9"/>
  <c r="C183" i="9"/>
  <c r="D183" i="9"/>
  <c r="A212" i="9"/>
  <c r="B212" i="9"/>
  <c r="C212" i="9"/>
  <c r="D212" i="9"/>
  <c r="A223" i="9"/>
  <c r="C223" i="9"/>
  <c r="D223" i="9"/>
  <c r="A5" i="9"/>
  <c r="B5" i="9"/>
  <c r="C5" i="9"/>
  <c r="D5" i="9"/>
  <c r="A225" i="9"/>
  <c r="B225" i="9"/>
  <c r="C225" i="9"/>
  <c r="D225" i="9"/>
  <c r="I122" i="8"/>
  <c r="H122" i="8"/>
  <c r="G122" i="8"/>
  <c r="I58" i="8"/>
  <c r="H58" i="8"/>
  <c r="G58" i="8"/>
  <c r="I26" i="8"/>
  <c r="H26" i="8"/>
  <c r="G26" i="8"/>
  <c r="I41" i="8"/>
  <c r="H41" i="8"/>
  <c r="G41" i="8"/>
  <c r="I68" i="8"/>
  <c r="H68" i="8"/>
  <c r="G68" i="8"/>
  <c r="I38" i="8"/>
  <c r="H38" i="8"/>
  <c r="G38" i="8"/>
  <c r="A38" i="8"/>
  <c r="B38" i="8"/>
  <c r="C38" i="8"/>
  <c r="D38" i="8"/>
  <c r="E38" i="8"/>
  <c r="A68" i="8"/>
  <c r="B68" i="8"/>
  <c r="C68" i="8"/>
  <c r="D68" i="8"/>
  <c r="E68" i="8"/>
  <c r="A41" i="8"/>
  <c r="B41" i="8"/>
  <c r="C41" i="8"/>
  <c r="D41" i="8"/>
  <c r="E41" i="8"/>
  <c r="A26" i="8"/>
  <c r="B26" i="8"/>
  <c r="D26" i="8"/>
  <c r="E26" i="8"/>
  <c r="A58" i="8"/>
  <c r="B58" i="8"/>
  <c r="D58" i="8"/>
  <c r="E58" i="8"/>
  <c r="A122" i="8"/>
  <c r="B122" i="8"/>
  <c r="D122" i="8"/>
  <c r="E122" i="8"/>
  <c r="H6" i="7"/>
  <c r="G6" i="7"/>
  <c r="F6" i="7"/>
  <c r="A6" i="7"/>
  <c r="B6" i="7"/>
  <c r="C6" i="7"/>
  <c r="D6" i="7"/>
  <c r="Q10" i="6"/>
  <c r="R10" i="6"/>
  <c r="S10" i="6"/>
  <c r="T10" i="6"/>
  <c r="U10" i="6"/>
  <c r="V10" i="6"/>
  <c r="W10" i="6"/>
  <c r="X10" i="6"/>
  <c r="Y10" i="6"/>
  <c r="Z10" i="6"/>
  <c r="Q46" i="6"/>
  <c r="R46" i="6"/>
  <c r="S46" i="6"/>
  <c r="T46" i="6"/>
  <c r="U46" i="6"/>
  <c r="V46" i="6"/>
  <c r="W46" i="6"/>
  <c r="X46" i="6"/>
  <c r="Y46" i="6"/>
  <c r="Z46" i="6"/>
  <c r="N46" i="6"/>
  <c r="N10" i="6"/>
  <c r="I10" i="6"/>
  <c r="J10" i="6"/>
  <c r="K10" i="6"/>
  <c r="L10" i="6"/>
  <c r="I46" i="6"/>
  <c r="J46" i="6"/>
  <c r="K46" i="6"/>
  <c r="L46" i="6"/>
  <c r="A10" i="6"/>
  <c r="B10" i="6"/>
  <c r="C10" i="6"/>
  <c r="D10" i="6"/>
  <c r="A46" i="6"/>
  <c r="B46" i="6"/>
  <c r="C46" i="6"/>
  <c r="D46" i="6"/>
  <c r="K10" i="5"/>
  <c r="L10" i="5"/>
  <c r="M10" i="5"/>
  <c r="N10" i="5"/>
  <c r="K61" i="5"/>
  <c r="L61" i="5"/>
  <c r="M61" i="5"/>
  <c r="N61" i="5"/>
  <c r="K29" i="5"/>
  <c r="L29" i="5"/>
  <c r="M29" i="5"/>
  <c r="N29" i="5"/>
  <c r="K193" i="5"/>
  <c r="L193" i="5"/>
  <c r="M193" i="5"/>
  <c r="N193" i="5"/>
  <c r="K234" i="5"/>
  <c r="L234" i="5"/>
  <c r="M234" i="5"/>
  <c r="N234" i="5"/>
  <c r="K244" i="5"/>
  <c r="M244" i="5"/>
  <c r="N244" i="5"/>
  <c r="K251" i="5"/>
  <c r="L251" i="5"/>
  <c r="M251" i="5"/>
  <c r="N251" i="5"/>
  <c r="K89" i="5"/>
  <c r="L89" i="5"/>
  <c r="M89" i="5"/>
  <c r="N89" i="5"/>
  <c r="K23" i="5"/>
  <c r="L23" i="5"/>
  <c r="M23" i="5"/>
  <c r="N23" i="5"/>
  <c r="K38" i="5"/>
  <c r="L38" i="5"/>
  <c r="M38" i="5"/>
  <c r="N38" i="5"/>
  <c r="H236" i="5"/>
  <c r="G236" i="5"/>
  <c r="F236" i="5"/>
  <c r="H72" i="5"/>
  <c r="G72" i="5"/>
  <c r="F72" i="5"/>
  <c r="H202" i="5"/>
  <c r="G202" i="5"/>
  <c r="F202" i="5"/>
  <c r="H197" i="5"/>
  <c r="G197" i="5"/>
  <c r="F197" i="5"/>
  <c r="H193" i="5"/>
  <c r="G193" i="5"/>
  <c r="F193" i="5"/>
  <c r="H61" i="5"/>
  <c r="G61" i="5"/>
  <c r="F61" i="5"/>
  <c r="H12" i="5"/>
  <c r="G12" i="5"/>
  <c r="F12" i="5"/>
  <c r="H124" i="5"/>
  <c r="G124" i="5"/>
  <c r="F124" i="5"/>
  <c r="H116" i="5"/>
  <c r="G116" i="5"/>
  <c r="F116" i="5"/>
  <c r="H22" i="5"/>
  <c r="G22" i="5"/>
  <c r="F22" i="5"/>
  <c r="A22" i="5"/>
  <c r="B22" i="5"/>
  <c r="C22" i="5"/>
  <c r="D22" i="5"/>
  <c r="A116" i="5"/>
  <c r="B116" i="5"/>
  <c r="C116" i="5"/>
  <c r="D116" i="5"/>
  <c r="A124" i="5"/>
  <c r="B124" i="5"/>
  <c r="C124" i="5"/>
  <c r="D124" i="5"/>
  <c r="A12" i="5"/>
  <c r="B12" i="5"/>
  <c r="C12" i="5"/>
  <c r="D12" i="5"/>
  <c r="A61" i="5"/>
  <c r="B61" i="5"/>
  <c r="C61" i="5"/>
  <c r="D61" i="5"/>
  <c r="A193" i="5"/>
  <c r="B193" i="5"/>
  <c r="C193" i="5"/>
  <c r="D193" i="5"/>
  <c r="A197" i="5"/>
  <c r="B197" i="5"/>
  <c r="C197" i="5"/>
  <c r="D197" i="5"/>
  <c r="A202" i="5"/>
  <c r="B202" i="5"/>
  <c r="C202" i="5"/>
  <c r="D202" i="5"/>
  <c r="A72" i="5"/>
  <c r="B72" i="5"/>
  <c r="C72" i="5"/>
  <c r="D72" i="5"/>
  <c r="A236" i="5"/>
  <c r="B236" i="5"/>
  <c r="C236" i="5"/>
  <c r="D236" i="5"/>
  <c r="Q205" i="3"/>
  <c r="P205" i="3"/>
  <c r="O205" i="3"/>
  <c r="Q133" i="3"/>
  <c r="P133" i="3"/>
  <c r="O133" i="3"/>
  <c r="Q75" i="3"/>
  <c r="P75" i="3"/>
  <c r="O75" i="3"/>
  <c r="Q101" i="3"/>
  <c r="P101" i="3"/>
  <c r="O101" i="3"/>
  <c r="Q203" i="3"/>
  <c r="P203" i="3"/>
  <c r="O203" i="3"/>
  <c r="Q292" i="3"/>
  <c r="P292" i="3"/>
  <c r="O292" i="3"/>
  <c r="Q115" i="3"/>
  <c r="P115" i="3"/>
  <c r="O115" i="3"/>
  <c r="Q284" i="3"/>
  <c r="P284" i="3"/>
  <c r="O284" i="3"/>
  <c r="Q134" i="3"/>
  <c r="P134" i="3"/>
  <c r="O134" i="3"/>
  <c r="Q58" i="3"/>
  <c r="P58" i="3"/>
  <c r="O58" i="3"/>
  <c r="J58" i="3"/>
  <c r="K58" i="3"/>
  <c r="L58" i="3"/>
  <c r="M58" i="3"/>
  <c r="J134" i="3"/>
  <c r="K134" i="3"/>
  <c r="L134" i="3"/>
  <c r="M134" i="3"/>
  <c r="J284" i="3"/>
  <c r="K284" i="3"/>
  <c r="L284" i="3"/>
  <c r="M284" i="3"/>
  <c r="J115" i="3"/>
  <c r="K115" i="3"/>
  <c r="L115" i="3"/>
  <c r="M115" i="3"/>
  <c r="J292" i="3"/>
  <c r="K292" i="3"/>
  <c r="L292" i="3"/>
  <c r="M292" i="3"/>
  <c r="J203" i="3"/>
  <c r="K203" i="3"/>
  <c r="L203" i="3"/>
  <c r="M203" i="3"/>
  <c r="J101" i="3"/>
  <c r="K101" i="3"/>
  <c r="L101" i="3"/>
  <c r="M101" i="3"/>
  <c r="J75" i="3"/>
  <c r="K75" i="3"/>
  <c r="M75" i="3"/>
  <c r="J133" i="3"/>
  <c r="K133" i="3"/>
  <c r="M133" i="3"/>
  <c r="J205" i="3"/>
  <c r="K205" i="3"/>
  <c r="M205" i="3"/>
  <c r="H177" i="3"/>
  <c r="G177" i="3"/>
  <c r="F177" i="3"/>
  <c r="H216" i="3"/>
  <c r="G216" i="3"/>
  <c r="F216" i="3"/>
  <c r="H107" i="3"/>
  <c r="G107" i="3"/>
  <c r="F107" i="3"/>
  <c r="H297" i="3"/>
  <c r="G297" i="3"/>
  <c r="F297" i="3"/>
  <c r="H122" i="3"/>
  <c r="G122" i="3"/>
  <c r="F122" i="3"/>
  <c r="H136" i="3"/>
  <c r="G136" i="3"/>
  <c r="F136" i="3"/>
  <c r="H29" i="3"/>
  <c r="G29" i="3"/>
  <c r="F29" i="3"/>
  <c r="H150" i="3"/>
  <c r="G150" i="3"/>
  <c r="F150" i="3"/>
  <c r="H214" i="3"/>
  <c r="G214" i="3"/>
  <c r="F214" i="3"/>
  <c r="H162" i="3"/>
  <c r="G162" i="3"/>
  <c r="F162" i="3"/>
  <c r="H241" i="3"/>
  <c r="G241" i="3"/>
  <c r="F241" i="3"/>
  <c r="H209" i="3"/>
  <c r="G209" i="3"/>
  <c r="F209" i="3"/>
  <c r="H19" i="3"/>
  <c r="G19" i="3"/>
  <c r="F19" i="3"/>
  <c r="H145" i="3"/>
  <c r="G145" i="3"/>
  <c r="F145" i="3"/>
  <c r="H228" i="3"/>
  <c r="G228" i="3"/>
  <c r="F228" i="3"/>
  <c r="A228" i="3"/>
  <c r="B228" i="3"/>
  <c r="C228" i="3"/>
  <c r="D228" i="3"/>
  <c r="A145" i="3"/>
  <c r="B145" i="3"/>
  <c r="C145" i="3"/>
  <c r="D145" i="3"/>
  <c r="A19" i="3"/>
  <c r="B19" i="3"/>
  <c r="C19" i="3"/>
  <c r="D19" i="3"/>
  <c r="A209" i="3"/>
  <c r="B209" i="3"/>
  <c r="C209" i="3"/>
  <c r="D209" i="3"/>
  <c r="A241" i="3"/>
  <c r="B241" i="3"/>
  <c r="C241" i="3"/>
  <c r="D241" i="3"/>
  <c r="A162" i="3"/>
  <c r="B162" i="3"/>
  <c r="C162" i="3"/>
  <c r="D162" i="3"/>
  <c r="A214" i="3"/>
  <c r="B214" i="3"/>
  <c r="C214" i="3"/>
  <c r="D214" i="3"/>
  <c r="A150" i="3"/>
  <c r="B150" i="3"/>
  <c r="C150" i="3"/>
  <c r="D150" i="3"/>
  <c r="A29" i="3"/>
  <c r="B29" i="3"/>
  <c r="D29" i="3"/>
  <c r="A136" i="3"/>
  <c r="B136" i="3"/>
  <c r="D136" i="3"/>
  <c r="A122" i="3"/>
  <c r="B122" i="3"/>
  <c r="D122" i="3"/>
  <c r="A297" i="3"/>
  <c r="B297" i="3"/>
  <c r="D297" i="3"/>
  <c r="A107" i="3"/>
  <c r="B107" i="3"/>
  <c r="D107" i="3"/>
  <c r="A216" i="3"/>
  <c r="B216" i="3"/>
  <c r="D216" i="3"/>
  <c r="A177" i="3"/>
  <c r="B177" i="3"/>
  <c r="D177" i="3"/>
  <c r="N41" i="4"/>
  <c r="O41" i="4"/>
  <c r="P41" i="4"/>
  <c r="N82" i="4"/>
  <c r="O82" i="4"/>
  <c r="P82" i="4"/>
  <c r="N20" i="4"/>
  <c r="O20" i="4"/>
  <c r="P20" i="4"/>
  <c r="N55" i="4"/>
  <c r="O55" i="4"/>
  <c r="P55" i="4"/>
  <c r="A41" i="4"/>
  <c r="B41" i="4"/>
  <c r="C41" i="4"/>
  <c r="D41" i="4"/>
  <c r="E41" i="4"/>
  <c r="F41" i="4"/>
  <c r="G41" i="4"/>
  <c r="H41" i="4"/>
  <c r="I41" i="4"/>
  <c r="J41" i="4"/>
  <c r="K41" i="4"/>
  <c r="L41" i="4"/>
  <c r="A82" i="4"/>
  <c r="B82" i="4"/>
  <c r="C82" i="4"/>
  <c r="D82" i="4"/>
  <c r="E82" i="4"/>
  <c r="F82" i="4"/>
  <c r="G82" i="4"/>
  <c r="H82" i="4"/>
  <c r="I82" i="4"/>
  <c r="J82" i="4"/>
  <c r="K82" i="4"/>
  <c r="L82" i="4"/>
  <c r="A20" i="4"/>
  <c r="B20" i="4"/>
  <c r="C20" i="4"/>
  <c r="D20" i="4"/>
  <c r="E20" i="4"/>
  <c r="F20" i="4"/>
  <c r="G20" i="4"/>
  <c r="H20" i="4"/>
  <c r="I20" i="4"/>
  <c r="J20" i="4"/>
  <c r="K20" i="4"/>
  <c r="L20" i="4"/>
  <c r="A55" i="4"/>
  <c r="B55" i="4"/>
  <c r="C55" i="4"/>
  <c r="D55" i="4"/>
  <c r="E55" i="4"/>
  <c r="F55" i="4"/>
  <c r="G55" i="4"/>
  <c r="H55" i="4"/>
  <c r="I55" i="4"/>
  <c r="J55" i="4"/>
  <c r="K55" i="4"/>
  <c r="L55" i="4"/>
  <c r="Z44" i="6"/>
  <c r="Y44" i="6"/>
  <c r="X44" i="6"/>
  <c r="W44" i="6"/>
  <c r="V44" i="6"/>
  <c r="U44" i="6"/>
  <c r="T44" i="6"/>
  <c r="S44" i="6"/>
  <c r="R44" i="6"/>
  <c r="Q44" i="6"/>
  <c r="N44" i="6"/>
  <c r="L44" i="6"/>
  <c r="K44" i="6"/>
  <c r="J44" i="6"/>
  <c r="I44" i="6"/>
  <c r="D44" i="6"/>
  <c r="C44" i="6"/>
  <c r="B44" i="6"/>
  <c r="A44" i="6"/>
  <c r="H236" i="9"/>
  <c r="G236" i="9"/>
  <c r="F236" i="9"/>
  <c r="H116" i="9"/>
  <c r="G116" i="9"/>
  <c r="F116" i="9"/>
  <c r="H229" i="9"/>
  <c r="G229" i="9"/>
  <c r="F229" i="9"/>
  <c r="H211" i="9"/>
  <c r="G211" i="9"/>
  <c r="F211" i="9"/>
  <c r="H67" i="9"/>
  <c r="G67" i="9"/>
  <c r="F67" i="9"/>
  <c r="H20" i="9"/>
  <c r="G20" i="9"/>
  <c r="F20" i="9"/>
  <c r="H199" i="9"/>
  <c r="G199" i="9"/>
  <c r="F199" i="9"/>
  <c r="H79" i="9"/>
  <c r="G79" i="9"/>
  <c r="F79" i="9"/>
  <c r="H77" i="9"/>
  <c r="G77" i="9"/>
  <c r="F77" i="9"/>
  <c r="A77" i="9"/>
  <c r="B77" i="9"/>
  <c r="C77" i="9"/>
  <c r="D77" i="9"/>
  <c r="A79" i="9"/>
  <c r="B79" i="9"/>
  <c r="C79" i="9"/>
  <c r="D79" i="9"/>
  <c r="A199" i="9"/>
  <c r="B199" i="9"/>
  <c r="C199" i="9"/>
  <c r="D199" i="9"/>
  <c r="A20" i="9"/>
  <c r="B20" i="9"/>
  <c r="C20" i="9"/>
  <c r="D20" i="9"/>
  <c r="A67" i="9"/>
  <c r="B67" i="9"/>
  <c r="C67" i="9"/>
  <c r="D67" i="9"/>
  <c r="A211" i="9"/>
  <c r="B211" i="9"/>
  <c r="C211" i="9"/>
  <c r="D211" i="9"/>
  <c r="A229" i="9"/>
  <c r="B229" i="9"/>
  <c r="C229" i="9"/>
  <c r="D229" i="9"/>
  <c r="A116" i="9"/>
  <c r="B116" i="9"/>
  <c r="D116" i="9"/>
  <c r="A236" i="9"/>
  <c r="B236" i="9"/>
  <c r="D236" i="9"/>
  <c r="I42" i="8"/>
  <c r="H42" i="8"/>
  <c r="G42" i="8"/>
  <c r="I9" i="8"/>
  <c r="H9" i="8"/>
  <c r="G9" i="8"/>
  <c r="I61" i="8"/>
  <c r="H61" i="8"/>
  <c r="G61" i="8"/>
  <c r="I64" i="8"/>
  <c r="H64" i="8"/>
  <c r="G64" i="8"/>
  <c r="I104" i="8"/>
  <c r="H104" i="8"/>
  <c r="G104" i="8"/>
  <c r="A104" i="8"/>
  <c r="B104" i="8"/>
  <c r="C104" i="8"/>
  <c r="D104" i="8"/>
  <c r="E104" i="8"/>
  <c r="A64" i="8"/>
  <c r="B64" i="8"/>
  <c r="C64" i="8"/>
  <c r="D64" i="8"/>
  <c r="E64" i="8"/>
  <c r="A61" i="8"/>
  <c r="B61" i="8"/>
  <c r="D61" i="8"/>
  <c r="E61" i="8"/>
  <c r="A9" i="8"/>
  <c r="B9" i="8"/>
  <c r="D9" i="8"/>
  <c r="E9" i="8"/>
  <c r="A42" i="8"/>
  <c r="B42" i="8"/>
  <c r="D42" i="8"/>
  <c r="E42" i="8"/>
  <c r="H16" i="7"/>
  <c r="G16" i="7"/>
  <c r="F16" i="7"/>
  <c r="A16" i="7"/>
  <c r="B16" i="7"/>
  <c r="C16" i="7"/>
  <c r="D16" i="7"/>
  <c r="Q23" i="6"/>
  <c r="R23" i="6"/>
  <c r="S23" i="6"/>
  <c r="T23" i="6"/>
  <c r="U23" i="6"/>
  <c r="V23" i="6"/>
  <c r="W23" i="6"/>
  <c r="X23" i="6"/>
  <c r="Y23" i="6"/>
  <c r="Z23" i="6"/>
  <c r="N23" i="6"/>
  <c r="I23" i="6"/>
  <c r="J23" i="6"/>
  <c r="K23" i="6"/>
  <c r="L23" i="6"/>
  <c r="A23" i="6"/>
  <c r="B23" i="6"/>
  <c r="C23" i="6"/>
  <c r="D23" i="6"/>
  <c r="K95" i="5"/>
  <c r="L95" i="5"/>
  <c r="M95" i="5"/>
  <c r="N95" i="5"/>
  <c r="K52" i="5"/>
  <c r="L52" i="5"/>
  <c r="M52" i="5"/>
  <c r="N52" i="5"/>
  <c r="K175" i="5"/>
  <c r="L175" i="5"/>
  <c r="M175" i="5"/>
  <c r="N175" i="5"/>
  <c r="K192" i="5"/>
  <c r="L192" i="5"/>
  <c r="M192" i="5"/>
  <c r="N192" i="5"/>
  <c r="K206" i="5"/>
  <c r="L206" i="5"/>
  <c r="M206" i="5"/>
  <c r="N206" i="5"/>
  <c r="K103" i="5"/>
  <c r="L103" i="5"/>
  <c r="M103" i="5"/>
  <c r="N103" i="5"/>
  <c r="K223" i="5"/>
  <c r="L223" i="5"/>
  <c r="M223" i="5"/>
  <c r="N223" i="5"/>
  <c r="K141" i="5"/>
  <c r="L141" i="5"/>
  <c r="M141" i="5"/>
  <c r="N141" i="5"/>
  <c r="K125" i="5"/>
  <c r="L125" i="5"/>
  <c r="M125" i="5"/>
  <c r="N125" i="5"/>
  <c r="K150" i="5"/>
  <c r="L150" i="5"/>
  <c r="M150" i="5"/>
  <c r="N150" i="5"/>
  <c r="H238" i="5"/>
  <c r="G238" i="5"/>
  <c r="F238" i="5"/>
  <c r="H226" i="5"/>
  <c r="G226" i="5"/>
  <c r="F226" i="5"/>
  <c r="H33" i="5"/>
  <c r="G33" i="5"/>
  <c r="F33" i="5"/>
  <c r="H218" i="5"/>
  <c r="G218" i="5"/>
  <c r="F218" i="5"/>
  <c r="H4" i="5"/>
  <c r="G4" i="5"/>
  <c r="F4" i="5"/>
  <c r="H164" i="5"/>
  <c r="G164" i="5"/>
  <c r="F164" i="5"/>
  <c r="H84" i="5"/>
  <c r="G84" i="5"/>
  <c r="F84" i="5"/>
  <c r="H28" i="5"/>
  <c r="G28" i="5"/>
  <c r="F28" i="5"/>
  <c r="H45" i="5"/>
  <c r="G45" i="5"/>
  <c r="F45" i="5"/>
  <c r="A45" i="5"/>
  <c r="B45" i="5"/>
  <c r="C45" i="5"/>
  <c r="D45" i="5"/>
  <c r="A28" i="5"/>
  <c r="B28" i="5"/>
  <c r="C28" i="5"/>
  <c r="D28" i="5"/>
  <c r="A84" i="5"/>
  <c r="B84" i="5"/>
  <c r="C84" i="5"/>
  <c r="D84" i="5"/>
  <c r="A164" i="5"/>
  <c r="B164" i="5"/>
  <c r="C164" i="5"/>
  <c r="D164" i="5"/>
  <c r="A4" i="5"/>
  <c r="B4" i="5"/>
  <c r="C4" i="5"/>
  <c r="D4" i="5"/>
  <c r="A218" i="5"/>
  <c r="B218" i="5"/>
  <c r="C218" i="5"/>
  <c r="D218" i="5"/>
  <c r="A33" i="5"/>
  <c r="B33" i="5"/>
  <c r="C33" i="5"/>
  <c r="D33" i="5"/>
  <c r="A226" i="5"/>
  <c r="B226" i="5"/>
  <c r="C226" i="5"/>
  <c r="D226" i="5"/>
  <c r="A238" i="5"/>
  <c r="B238" i="5"/>
  <c r="C238" i="5"/>
  <c r="D238" i="5"/>
  <c r="Q59" i="3"/>
  <c r="P59" i="3"/>
  <c r="O59" i="3"/>
  <c r="Q332" i="3"/>
  <c r="P332" i="3"/>
  <c r="O332" i="3"/>
  <c r="Q143" i="3"/>
  <c r="P143" i="3"/>
  <c r="O143" i="3"/>
  <c r="Q208" i="3"/>
  <c r="P208" i="3"/>
  <c r="O208" i="3"/>
  <c r="Q31" i="3"/>
  <c r="P31" i="3"/>
  <c r="O31" i="3"/>
  <c r="Q62" i="3"/>
  <c r="P62" i="3"/>
  <c r="O62" i="3"/>
  <c r="Q301" i="3"/>
  <c r="P301" i="3"/>
  <c r="O301" i="3"/>
  <c r="Q300" i="3"/>
  <c r="P300" i="3"/>
  <c r="O300" i="3"/>
  <c r="Q97" i="3"/>
  <c r="P97" i="3"/>
  <c r="O97" i="3"/>
  <c r="Q278" i="3"/>
  <c r="P278" i="3"/>
  <c r="O278" i="3"/>
  <c r="Q69" i="3"/>
  <c r="P69" i="3"/>
  <c r="O69" i="3"/>
  <c r="Q215" i="3"/>
  <c r="P215" i="3"/>
  <c r="O215" i="3"/>
  <c r="Q131" i="3"/>
  <c r="J215" i="3"/>
  <c r="K215" i="3"/>
  <c r="L215" i="3"/>
  <c r="M215" i="3"/>
  <c r="J69" i="3"/>
  <c r="K69" i="3"/>
  <c r="L69" i="3"/>
  <c r="M69" i="3"/>
  <c r="J278" i="3"/>
  <c r="K278" i="3"/>
  <c r="L278" i="3"/>
  <c r="M278" i="3"/>
  <c r="J97" i="3"/>
  <c r="K97" i="3"/>
  <c r="L97" i="3"/>
  <c r="M97" i="3"/>
  <c r="J300" i="3"/>
  <c r="K300" i="3"/>
  <c r="L300" i="3"/>
  <c r="M300" i="3"/>
  <c r="J301" i="3"/>
  <c r="K301" i="3"/>
  <c r="L301" i="3"/>
  <c r="M301" i="3"/>
  <c r="J62" i="3"/>
  <c r="K62" i="3"/>
  <c r="M62" i="3"/>
  <c r="J31" i="3"/>
  <c r="K31" i="3"/>
  <c r="M31" i="3"/>
  <c r="J208" i="3"/>
  <c r="K208" i="3"/>
  <c r="M208" i="3"/>
  <c r="J143" i="3"/>
  <c r="K143" i="3"/>
  <c r="M143" i="3"/>
  <c r="J332" i="3"/>
  <c r="K332" i="3"/>
  <c r="M332" i="3"/>
  <c r="J59" i="3"/>
  <c r="K59" i="3"/>
  <c r="M59" i="3"/>
  <c r="H168" i="3"/>
  <c r="G168" i="3"/>
  <c r="F168" i="3"/>
  <c r="H158" i="3"/>
  <c r="G158" i="3"/>
  <c r="F158" i="3"/>
  <c r="H115" i="3"/>
  <c r="G115" i="3"/>
  <c r="F115" i="3"/>
  <c r="H53" i="3"/>
  <c r="G53" i="3"/>
  <c r="F53" i="3"/>
  <c r="H293" i="3"/>
  <c r="G293" i="3"/>
  <c r="F293" i="3"/>
  <c r="H288" i="3"/>
  <c r="G288" i="3"/>
  <c r="F288" i="3"/>
  <c r="H146" i="3"/>
  <c r="G146" i="3"/>
  <c r="F146" i="3"/>
  <c r="H98" i="3"/>
  <c r="G98" i="3"/>
  <c r="F98" i="3"/>
  <c r="H65" i="3"/>
  <c r="G65" i="3"/>
  <c r="F65" i="3"/>
  <c r="H183" i="3"/>
  <c r="G183" i="3"/>
  <c r="F183" i="3"/>
  <c r="H70" i="3"/>
  <c r="G70" i="3"/>
  <c r="F70" i="3"/>
  <c r="H49" i="3"/>
  <c r="A70" i="3"/>
  <c r="B70" i="3"/>
  <c r="C70" i="3"/>
  <c r="D70" i="3"/>
  <c r="A183" i="3"/>
  <c r="B183" i="3"/>
  <c r="C183" i="3"/>
  <c r="D183" i="3"/>
  <c r="A65" i="3"/>
  <c r="B65" i="3"/>
  <c r="D65" i="3"/>
  <c r="A98" i="3"/>
  <c r="B98" i="3"/>
  <c r="D98" i="3"/>
  <c r="A146" i="3"/>
  <c r="B146" i="3"/>
  <c r="D146" i="3"/>
  <c r="A288" i="3"/>
  <c r="B288" i="3"/>
  <c r="D288" i="3"/>
  <c r="A293" i="3"/>
  <c r="B293" i="3"/>
  <c r="D293" i="3"/>
  <c r="A53" i="3"/>
  <c r="B53" i="3"/>
  <c r="D53" i="3"/>
  <c r="A115" i="3"/>
  <c r="B115" i="3"/>
  <c r="D115" i="3"/>
  <c r="A158" i="3"/>
  <c r="B158" i="3"/>
  <c r="D158" i="3"/>
  <c r="A168" i="3"/>
  <c r="B168" i="3"/>
  <c r="D168" i="3"/>
  <c r="N15" i="4"/>
  <c r="O15" i="4"/>
  <c r="P15" i="4"/>
  <c r="N94" i="4"/>
  <c r="O94" i="4"/>
  <c r="P94" i="4"/>
  <c r="N32" i="4"/>
  <c r="O32" i="4"/>
  <c r="P32" i="4"/>
  <c r="A15" i="4"/>
  <c r="B15" i="4"/>
  <c r="C15" i="4"/>
  <c r="D15" i="4"/>
  <c r="E15" i="4"/>
  <c r="F15" i="4"/>
  <c r="G15" i="4"/>
  <c r="H15" i="4"/>
  <c r="I15" i="4"/>
  <c r="J15" i="4"/>
  <c r="K15" i="4"/>
  <c r="L15" i="4"/>
  <c r="A94" i="4"/>
  <c r="B94" i="4"/>
  <c r="C94" i="4"/>
  <c r="D94" i="4"/>
  <c r="E94" i="4"/>
  <c r="F94" i="4"/>
  <c r="G94" i="4"/>
  <c r="H94" i="4"/>
  <c r="I94" i="4"/>
  <c r="J94" i="4"/>
  <c r="K94" i="4"/>
  <c r="L94" i="4"/>
  <c r="A32" i="4"/>
  <c r="B32" i="4"/>
  <c r="D32" i="4"/>
  <c r="E32" i="4"/>
  <c r="F32" i="4"/>
  <c r="G32" i="4"/>
  <c r="H32" i="4"/>
  <c r="I32" i="4"/>
  <c r="J32" i="4"/>
  <c r="K32" i="4"/>
  <c r="L32" i="4"/>
  <c r="H239" i="9"/>
  <c r="G239" i="9"/>
  <c r="F239" i="9"/>
  <c r="H227" i="9"/>
  <c r="G227" i="9"/>
  <c r="F227" i="9"/>
  <c r="H111" i="9"/>
  <c r="G111" i="9"/>
  <c r="F111" i="9"/>
  <c r="H177" i="9"/>
  <c r="G177" i="9"/>
  <c r="F177" i="9"/>
  <c r="H9" i="9"/>
  <c r="G9" i="9"/>
  <c r="F9" i="9"/>
  <c r="H76" i="9"/>
  <c r="G76" i="9"/>
  <c r="F76" i="9"/>
  <c r="H135" i="9"/>
  <c r="G135" i="9"/>
  <c r="F135" i="9"/>
  <c r="H130" i="9"/>
  <c r="G130" i="9"/>
  <c r="F130" i="9"/>
  <c r="A130" i="9"/>
  <c r="B130" i="9"/>
  <c r="C130" i="9"/>
  <c r="D130" i="9"/>
  <c r="A135" i="9"/>
  <c r="B135" i="9"/>
  <c r="C135" i="9"/>
  <c r="D135" i="9"/>
  <c r="A76" i="9"/>
  <c r="B76" i="9"/>
  <c r="C76" i="9"/>
  <c r="D76" i="9"/>
  <c r="A9" i="9"/>
  <c r="B9" i="9"/>
  <c r="C9" i="9"/>
  <c r="D9" i="9"/>
  <c r="A177" i="9"/>
  <c r="B177" i="9"/>
  <c r="C177" i="9"/>
  <c r="D177" i="9"/>
  <c r="A111" i="9"/>
  <c r="B111" i="9"/>
  <c r="C111" i="9"/>
  <c r="D111" i="9"/>
  <c r="A227" i="9"/>
  <c r="B227" i="9"/>
  <c r="C227" i="9"/>
  <c r="D227" i="9"/>
  <c r="A239" i="9"/>
  <c r="B239" i="9"/>
  <c r="D239" i="9"/>
  <c r="I118" i="8"/>
  <c r="H118" i="8"/>
  <c r="G118" i="8"/>
  <c r="I5" i="8"/>
  <c r="H5" i="8"/>
  <c r="G5" i="8"/>
  <c r="I51" i="8"/>
  <c r="H51" i="8"/>
  <c r="G51" i="8"/>
  <c r="A51" i="8"/>
  <c r="B51" i="8"/>
  <c r="C51" i="8"/>
  <c r="D51" i="8"/>
  <c r="E51" i="8"/>
  <c r="A5" i="8"/>
  <c r="B5" i="8"/>
  <c r="C5" i="8"/>
  <c r="D5" i="8"/>
  <c r="E5" i="8"/>
  <c r="A118" i="8"/>
  <c r="B118" i="8"/>
  <c r="D118" i="8"/>
  <c r="E118" i="8"/>
  <c r="H3" i="7"/>
  <c r="G3" i="7"/>
  <c r="F3" i="7"/>
  <c r="A3" i="7"/>
  <c r="B3" i="7"/>
  <c r="C3" i="7"/>
  <c r="D3" i="7"/>
  <c r="Q25" i="6"/>
  <c r="R25" i="6"/>
  <c r="S25" i="6"/>
  <c r="T25" i="6"/>
  <c r="U25" i="6"/>
  <c r="V25" i="6"/>
  <c r="W25" i="6"/>
  <c r="X25" i="6"/>
  <c r="Y25" i="6"/>
  <c r="Z25" i="6"/>
  <c r="N25" i="6"/>
  <c r="I25" i="6"/>
  <c r="J25" i="6"/>
  <c r="K25" i="6"/>
  <c r="L25" i="6"/>
  <c r="A25" i="6"/>
  <c r="B25" i="6"/>
  <c r="C25" i="6"/>
  <c r="D25" i="6"/>
  <c r="K167" i="5"/>
  <c r="L167" i="5"/>
  <c r="M167" i="5"/>
  <c r="N167" i="5"/>
  <c r="K77" i="5"/>
  <c r="L77" i="5"/>
  <c r="M77" i="5"/>
  <c r="N77" i="5"/>
  <c r="K198" i="5"/>
  <c r="L198" i="5"/>
  <c r="M198" i="5"/>
  <c r="N198" i="5"/>
  <c r="K201" i="5"/>
  <c r="L201" i="5"/>
  <c r="M201" i="5"/>
  <c r="N201" i="5"/>
  <c r="K90" i="5"/>
  <c r="L90" i="5"/>
  <c r="M90" i="5"/>
  <c r="N90" i="5"/>
  <c r="K7" i="5"/>
  <c r="L7" i="5"/>
  <c r="M7" i="5"/>
  <c r="N7" i="5"/>
  <c r="K69" i="5"/>
  <c r="L69" i="5"/>
  <c r="M69" i="5"/>
  <c r="N69" i="5"/>
  <c r="K31" i="5"/>
  <c r="L31" i="5"/>
  <c r="M31" i="5"/>
  <c r="N31" i="5"/>
  <c r="K243" i="5"/>
  <c r="L243" i="5"/>
  <c r="M243" i="5"/>
  <c r="N243" i="5"/>
  <c r="K106" i="5"/>
  <c r="L106" i="5"/>
  <c r="M106" i="5"/>
  <c r="N106" i="5"/>
  <c r="K267" i="5"/>
  <c r="L267" i="5"/>
  <c r="M267" i="5"/>
  <c r="N267" i="5"/>
  <c r="K11" i="5"/>
  <c r="L11" i="5"/>
  <c r="M11" i="5"/>
  <c r="N11" i="5"/>
  <c r="H48" i="5"/>
  <c r="G48" i="5"/>
  <c r="F48" i="5"/>
  <c r="H223" i="5"/>
  <c r="G223" i="5"/>
  <c r="F223" i="5"/>
  <c r="H181" i="5"/>
  <c r="G181" i="5"/>
  <c r="F181" i="5"/>
  <c r="H85" i="5"/>
  <c r="G85" i="5"/>
  <c r="F85" i="5"/>
  <c r="H69" i="5"/>
  <c r="G69" i="5"/>
  <c r="F69" i="5"/>
  <c r="H155" i="5"/>
  <c r="G155" i="5"/>
  <c r="F155" i="5"/>
  <c r="H130" i="5"/>
  <c r="G130" i="5"/>
  <c r="F130" i="5"/>
  <c r="H119" i="5"/>
  <c r="G119" i="5"/>
  <c r="F119" i="5"/>
  <c r="H9" i="5"/>
  <c r="G9" i="5"/>
  <c r="F9" i="5"/>
  <c r="A9" i="5"/>
  <c r="B9" i="5"/>
  <c r="C9" i="5"/>
  <c r="D9" i="5"/>
  <c r="A119" i="5"/>
  <c r="B119" i="5"/>
  <c r="C119" i="5"/>
  <c r="D119" i="5"/>
  <c r="A130" i="5"/>
  <c r="B130" i="5"/>
  <c r="C130" i="5"/>
  <c r="D130" i="5"/>
  <c r="A155" i="5"/>
  <c r="B155" i="5"/>
  <c r="C155" i="5"/>
  <c r="D155" i="5"/>
  <c r="A69" i="5"/>
  <c r="B69" i="5"/>
  <c r="C69" i="5"/>
  <c r="D69" i="5"/>
  <c r="A85" i="5"/>
  <c r="B85" i="5"/>
  <c r="C85" i="5"/>
  <c r="D85" i="5"/>
  <c r="A181" i="5"/>
  <c r="B181" i="5"/>
  <c r="C181" i="5"/>
  <c r="D181" i="5"/>
  <c r="A223" i="5"/>
  <c r="B223" i="5"/>
  <c r="C223" i="5"/>
  <c r="D223" i="5"/>
  <c r="A48" i="5"/>
  <c r="B48" i="5"/>
  <c r="C48" i="5"/>
  <c r="D48" i="5"/>
  <c r="Q220" i="3"/>
  <c r="P220" i="3"/>
  <c r="O220" i="3"/>
  <c r="Q41" i="3"/>
  <c r="P41" i="3"/>
  <c r="O41" i="3"/>
  <c r="Q39" i="3"/>
  <c r="P39" i="3"/>
  <c r="O39" i="3"/>
  <c r="Q122" i="3"/>
  <c r="P122" i="3"/>
  <c r="O122" i="3"/>
  <c r="Q231" i="3"/>
  <c r="P231" i="3"/>
  <c r="O231" i="3"/>
  <c r="Q294" i="3"/>
  <c r="P294" i="3"/>
  <c r="O294" i="3"/>
  <c r="Q51" i="3"/>
  <c r="P51" i="3"/>
  <c r="O51" i="3"/>
  <c r="Q100" i="3"/>
  <c r="P100" i="3"/>
  <c r="O100" i="3"/>
  <c r="Q80" i="3"/>
  <c r="P80" i="3"/>
  <c r="O80" i="3"/>
  <c r="Q253" i="3"/>
  <c r="P253" i="3"/>
  <c r="O253" i="3"/>
  <c r="J253" i="3"/>
  <c r="K253" i="3"/>
  <c r="L253" i="3"/>
  <c r="M253" i="3"/>
  <c r="J80" i="3"/>
  <c r="K80" i="3"/>
  <c r="L80" i="3"/>
  <c r="M80" i="3"/>
  <c r="J100" i="3"/>
  <c r="K100" i="3"/>
  <c r="L100" i="3"/>
  <c r="M100" i="3"/>
  <c r="J51" i="3"/>
  <c r="K51" i="3"/>
  <c r="L51" i="3"/>
  <c r="M51" i="3"/>
  <c r="J294" i="3"/>
  <c r="K294" i="3"/>
  <c r="L294" i="3"/>
  <c r="M294" i="3"/>
  <c r="J231" i="3"/>
  <c r="K231" i="3"/>
  <c r="L231" i="3"/>
  <c r="M231" i="3"/>
  <c r="J122" i="3"/>
  <c r="K122" i="3"/>
  <c r="M122" i="3"/>
  <c r="J39" i="3"/>
  <c r="K39" i="3"/>
  <c r="M39" i="3"/>
  <c r="J41" i="3"/>
  <c r="K41" i="3"/>
  <c r="M41" i="3"/>
  <c r="J220" i="3"/>
  <c r="K220" i="3"/>
  <c r="M220" i="3"/>
  <c r="H192" i="3"/>
  <c r="G192" i="3"/>
  <c r="F192" i="3"/>
  <c r="H68" i="3"/>
  <c r="G68" i="3"/>
  <c r="F68" i="3"/>
  <c r="H119" i="3"/>
  <c r="G119" i="3"/>
  <c r="F119" i="3"/>
  <c r="H77" i="3"/>
  <c r="G77" i="3"/>
  <c r="F77" i="3"/>
  <c r="H25" i="3"/>
  <c r="G25" i="3"/>
  <c r="F25" i="3"/>
  <c r="H102" i="3"/>
  <c r="G102" i="3"/>
  <c r="F102" i="3"/>
  <c r="H217" i="3"/>
  <c r="G217" i="3"/>
  <c r="F217" i="3"/>
  <c r="H127" i="3"/>
  <c r="G127" i="3"/>
  <c r="F127" i="3"/>
  <c r="H7" i="3"/>
  <c r="H89" i="3"/>
  <c r="G89" i="3"/>
  <c r="F89" i="3"/>
  <c r="H229" i="3"/>
  <c r="G229" i="3"/>
  <c r="F229" i="3"/>
  <c r="H157" i="3"/>
  <c r="G157" i="3"/>
  <c r="F157" i="3"/>
  <c r="A157" i="3"/>
  <c r="B157" i="3"/>
  <c r="C157" i="3"/>
  <c r="D157" i="3"/>
  <c r="A229" i="3"/>
  <c r="B229" i="3"/>
  <c r="C229" i="3"/>
  <c r="D229" i="3"/>
  <c r="A89" i="3"/>
  <c r="B89" i="3"/>
  <c r="C89" i="3"/>
  <c r="D89" i="3"/>
  <c r="A127" i="3"/>
  <c r="B127" i="3"/>
  <c r="C127" i="3"/>
  <c r="D127" i="3"/>
  <c r="A217" i="3"/>
  <c r="B217" i="3"/>
  <c r="C217" i="3"/>
  <c r="D217" i="3"/>
  <c r="A102" i="3"/>
  <c r="B102" i="3"/>
  <c r="D102" i="3"/>
  <c r="A25" i="3"/>
  <c r="B25" i="3"/>
  <c r="D25" i="3"/>
  <c r="A77" i="3"/>
  <c r="B77" i="3"/>
  <c r="D77" i="3"/>
  <c r="A119" i="3"/>
  <c r="B119" i="3"/>
  <c r="D119" i="3"/>
  <c r="A68" i="3"/>
  <c r="B68" i="3"/>
  <c r="D68" i="3"/>
  <c r="A192" i="3"/>
  <c r="B192" i="3"/>
  <c r="D192" i="3"/>
  <c r="N66" i="4"/>
  <c r="O66" i="4"/>
  <c r="P66" i="4"/>
  <c r="N52" i="4"/>
  <c r="O52" i="4"/>
  <c r="P52" i="4"/>
  <c r="N10" i="4"/>
  <c r="O10" i="4"/>
  <c r="P10" i="4"/>
  <c r="N48" i="4"/>
  <c r="O48" i="4"/>
  <c r="P48" i="4"/>
  <c r="A66" i="4"/>
  <c r="B66" i="4"/>
  <c r="C66" i="4"/>
  <c r="D66" i="4"/>
  <c r="E66" i="4"/>
  <c r="F66" i="4"/>
  <c r="G66" i="4"/>
  <c r="H66" i="4"/>
  <c r="I66" i="4"/>
  <c r="J66" i="4"/>
  <c r="K66" i="4"/>
  <c r="L66" i="4"/>
  <c r="A52" i="4"/>
  <c r="B52" i="4"/>
  <c r="C52" i="4"/>
  <c r="D52" i="4"/>
  <c r="E52" i="4"/>
  <c r="F52" i="4"/>
  <c r="G52" i="4"/>
  <c r="H52" i="4"/>
  <c r="I52" i="4"/>
  <c r="J52" i="4"/>
  <c r="K52" i="4"/>
  <c r="L52" i="4"/>
  <c r="A10" i="4"/>
  <c r="B10" i="4"/>
  <c r="C10" i="4"/>
  <c r="D10" i="4"/>
  <c r="E10" i="4"/>
  <c r="F10" i="4"/>
  <c r="G10" i="4"/>
  <c r="H10" i="4"/>
  <c r="I10" i="4"/>
  <c r="J10" i="4"/>
  <c r="K10" i="4"/>
  <c r="L10" i="4"/>
  <c r="A48" i="4"/>
  <c r="B48" i="4"/>
  <c r="C48" i="4"/>
  <c r="D48" i="4"/>
  <c r="E48" i="4"/>
  <c r="F48" i="4"/>
  <c r="G48" i="4"/>
  <c r="H48" i="4"/>
  <c r="I48" i="4"/>
  <c r="J48" i="4"/>
  <c r="K48" i="4"/>
  <c r="L48" i="4"/>
  <c r="H64" i="9"/>
  <c r="G64" i="9"/>
  <c r="F64" i="9"/>
  <c r="H13" i="9"/>
  <c r="G13" i="9"/>
  <c r="F13" i="9"/>
  <c r="H125" i="9"/>
  <c r="G125" i="9"/>
  <c r="F125" i="9"/>
  <c r="H207" i="9"/>
  <c r="G207" i="9"/>
  <c r="F207" i="9"/>
  <c r="H204" i="9"/>
  <c r="G204" i="9"/>
  <c r="F204" i="9"/>
  <c r="H105" i="9"/>
  <c r="G105" i="9"/>
  <c r="F105" i="9"/>
  <c r="H171" i="9"/>
  <c r="G171" i="9"/>
  <c r="F171" i="9"/>
  <c r="H34" i="9"/>
  <c r="G34" i="9"/>
  <c r="F34" i="9"/>
  <c r="A34" i="9"/>
  <c r="B34" i="9"/>
  <c r="C34" i="9"/>
  <c r="D34" i="9"/>
  <c r="A171" i="9"/>
  <c r="B171" i="9"/>
  <c r="C171" i="9"/>
  <c r="D171" i="9"/>
  <c r="A105" i="9"/>
  <c r="B105" i="9"/>
  <c r="C105" i="9"/>
  <c r="D105" i="9"/>
  <c r="A204" i="9"/>
  <c r="B204" i="9"/>
  <c r="C204" i="9"/>
  <c r="D204" i="9"/>
  <c r="A207" i="9"/>
  <c r="C207" i="9"/>
  <c r="D207" i="9"/>
  <c r="A125" i="9"/>
  <c r="B125" i="9"/>
  <c r="C125" i="9"/>
  <c r="D125" i="9"/>
  <c r="A13" i="9"/>
  <c r="B13" i="9"/>
  <c r="C13" i="9"/>
  <c r="D13" i="9"/>
  <c r="A64" i="9"/>
  <c r="B64" i="9"/>
  <c r="D64" i="9"/>
  <c r="I8" i="8"/>
  <c r="H8" i="8"/>
  <c r="G8" i="8"/>
  <c r="I59" i="8"/>
  <c r="H59" i="8"/>
  <c r="G59" i="8"/>
  <c r="A59" i="8"/>
  <c r="B59" i="8"/>
  <c r="C59" i="8"/>
  <c r="D59" i="8"/>
  <c r="E59" i="8"/>
  <c r="A8" i="8"/>
  <c r="B8" i="8"/>
  <c r="D8" i="8"/>
  <c r="E8" i="8"/>
  <c r="H24" i="7"/>
  <c r="G24" i="7"/>
  <c r="F24" i="7"/>
  <c r="A24" i="7"/>
  <c r="B24" i="7"/>
  <c r="C24" i="7"/>
  <c r="D24" i="7"/>
  <c r="Q19" i="6"/>
  <c r="R19" i="6"/>
  <c r="S19" i="6"/>
  <c r="T19" i="6"/>
  <c r="U19" i="6"/>
  <c r="V19" i="6"/>
  <c r="W19" i="6"/>
  <c r="X19" i="6"/>
  <c r="Y19" i="6"/>
  <c r="Z19" i="6"/>
  <c r="N19" i="6"/>
  <c r="I19" i="6"/>
  <c r="J19" i="6"/>
  <c r="K19" i="6"/>
  <c r="L19" i="6"/>
  <c r="A19" i="6"/>
  <c r="B19" i="6"/>
  <c r="C19" i="6"/>
  <c r="D19" i="6"/>
  <c r="K157" i="5"/>
  <c r="L157" i="5"/>
  <c r="M157" i="5"/>
  <c r="N157" i="5"/>
  <c r="K97" i="5"/>
  <c r="L97" i="5"/>
  <c r="M97" i="5"/>
  <c r="N97" i="5"/>
  <c r="K196" i="5"/>
  <c r="L196" i="5"/>
  <c r="M196" i="5"/>
  <c r="N196" i="5"/>
  <c r="K138" i="5"/>
  <c r="L138" i="5"/>
  <c r="M138" i="5"/>
  <c r="N138" i="5"/>
  <c r="K212" i="5"/>
  <c r="L212" i="5"/>
  <c r="M212" i="5"/>
  <c r="N212" i="5"/>
  <c r="K88" i="5"/>
  <c r="L88" i="5"/>
  <c r="M88" i="5"/>
  <c r="N88" i="5"/>
  <c r="K30" i="5"/>
  <c r="L30" i="5"/>
  <c r="M30" i="5"/>
  <c r="N30" i="5"/>
  <c r="K104" i="5"/>
  <c r="L104" i="5"/>
  <c r="M104" i="5"/>
  <c r="N104" i="5"/>
  <c r="K252" i="5"/>
  <c r="L252" i="5"/>
  <c r="M252" i="5"/>
  <c r="N252" i="5"/>
  <c r="K70" i="5"/>
  <c r="L70" i="5"/>
  <c r="M70" i="5"/>
  <c r="N70" i="5"/>
  <c r="K118" i="5"/>
  <c r="L118" i="5"/>
  <c r="M118" i="5"/>
  <c r="N118" i="5"/>
  <c r="H32" i="5"/>
  <c r="G32" i="5"/>
  <c r="F32" i="5"/>
  <c r="H196" i="5"/>
  <c r="G196" i="5"/>
  <c r="F196" i="5"/>
  <c r="H183" i="5"/>
  <c r="G183" i="5"/>
  <c r="F183" i="5"/>
  <c r="H59" i="5"/>
  <c r="G59" i="5"/>
  <c r="F59" i="5"/>
  <c r="H153" i="5"/>
  <c r="G153" i="5"/>
  <c r="F153" i="5"/>
  <c r="H29" i="5"/>
  <c r="G29" i="5"/>
  <c r="F29" i="5"/>
  <c r="H43" i="5"/>
  <c r="G43" i="5"/>
  <c r="F43" i="5"/>
  <c r="H108" i="5"/>
  <c r="G108" i="5"/>
  <c r="F108" i="5"/>
  <c r="A108" i="5"/>
  <c r="B108" i="5"/>
  <c r="C108" i="5"/>
  <c r="D108" i="5"/>
  <c r="A43" i="5"/>
  <c r="B43" i="5"/>
  <c r="C43" i="5"/>
  <c r="D43" i="5"/>
  <c r="A29" i="5"/>
  <c r="B29" i="5"/>
  <c r="C29" i="5"/>
  <c r="D29" i="5"/>
  <c r="A153" i="5"/>
  <c r="B153" i="5"/>
  <c r="C153" i="5"/>
  <c r="D153" i="5"/>
  <c r="A59" i="5"/>
  <c r="B59" i="5"/>
  <c r="C59" i="5"/>
  <c r="D59" i="5"/>
  <c r="A183" i="5"/>
  <c r="B183" i="5"/>
  <c r="C183" i="5"/>
  <c r="D183" i="5"/>
  <c r="A196" i="5"/>
  <c r="B196" i="5"/>
  <c r="C196" i="5"/>
  <c r="D196" i="5"/>
  <c r="A32" i="5"/>
  <c r="B32" i="5"/>
  <c r="C32" i="5"/>
  <c r="D32" i="5"/>
  <c r="Q199" i="3"/>
  <c r="P199" i="3"/>
  <c r="O199" i="3"/>
  <c r="Q330" i="3"/>
  <c r="P330" i="3"/>
  <c r="O330" i="3"/>
  <c r="Q29" i="3"/>
  <c r="Q135" i="3"/>
  <c r="P135" i="3"/>
  <c r="O135" i="3"/>
  <c r="Q40" i="3"/>
  <c r="Q314" i="3"/>
  <c r="P314" i="3"/>
  <c r="O314" i="3"/>
  <c r="Q128" i="3"/>
  <c r="P128" i="3"/>
  <c r="O128" i="3"/>
  <c r="Q174" i="3"/>
  <c r="P174" i="3"/>
  <c r="O174" i="3"/>
  <c r="Q13" i="3"/>
  <c r="P13" i="3"/>
  <c r="O13" i="3"/>
  <c r="Q290" i="3"/>
  <c r="P290" i="3"/>
  <c r="O290" i="3"/>
  <c r="Q280" i="3"/>
  <c r="P280" i="3"/>
  <c r="O280" i="3"/>
  <c r="Q228" i="3"/>
  <c r="P228" i="3"/>
  <c r="O228" i="3"/>
  <c r="J228" i="3"/>
  <c r="K228" i="3"/>
  <c r="L228" i="3"/>
  <c r="M228" i="3"/>
  <c r="J280" i="3"/>
  <c r="K280" i="3"/>
  <c r="L280" i="3"/>
  <c r="M280" i="3"/>
  <c r="J290" i="3"/>
  <c r="K290" i="3"/>
  <c r="L290" i="3"/>
  <c r="M290" i="3"/>
  <c r="J13" i="3"/>
  <c r="K13" i="3"/>
  <c r="L13" i="3"/>
  <c r="M13" i="3"/>
  <c r="J174" i="3"/>
  <c r="K174" i="3"/>
  <c r="M174" i="3"/>
  <c r="J128" i="3"/>
  <c r="K128" i="3"/>
  <c r="M128" i="3"/>
  <c r="J314" i="3"/>
  <c r="K314" i="3"/>
  <c r="M314" i="3"/>
  <c r="J135" i="3"/>
  <c r="K135" i="3"/>
  <c r="M135" i="3"/>
  <c r="J330" i="3"/>
  <c r="K330" i="3"/>
  <c r="M330" i="3"/>
  <c r="J199" i="3"/>
  <c r="K199" i="3"/>
  <c r="M199" i="3"/>
  <c r="H161" i="3"/>
  <c r="G161" i="3"/>
  <c r="F161" i="3"/>
  <c r="H203" i="3"/>
  <c r="G203" i="3"/>
  <c r="F203" i="3"/>
  <c r="H302" i="3"/>
  <c r="G302" i="3"/>
  <c r="F302" i="3"/>
  <c r="H12" i="3"/>
  <c r="G12" i="3"/>
  <c r="F12" i="3"/>
  <c r="H13" i="3"/>
  <c r="H287" i="3"/>
  <c r="G287" i="3"/>
  <c r="F287" i="3"/>
  <c r="H283" i="3"/>
  <c r="G283" i="3"/>
  <c r="F283" i="3"/>
  <c r="H76" i="3"/>
  <c r="G76" i="3"/>
  <c r="F76" i="3"/>
  <c r="H264" i="3"/>
  <c r="G264" i="3"/>
  <c r="F264" i="3"/>
  <c r="H171" i="3"/>
  <c r="G171" i="3"/>
  <c r="F171" i="3"/>
  <c r="H213" i="3"/>
  <c r="G213" i="3"/>
  <c r="F213" i="3"/>
  <c r="A213" i="3"/>
  <c r="B213" i="3"/>
  <c r="C213" i="3"/>
  <c r="D213" i="3"/>
  <c r="A171" i="3"/>
  <c r="B171" i="3"/>
  <c r="C171" i="3"/>
  <c r="D171" i="3"/>
  <c r="A264" i="3"/>
  <c r="B264" i="3"/>
  <c r="C264" i="3"/>
  <c r="D264" i="3"/>
  <c r="A76" i="3"/>
  <c r="B76" i="3"/>
  <c r="D76" i="3"/>
  <c r="A283" i="3"/>
  <c r="B283" i="3"/>
  <c r="D283" i="3"/>
  <c r="A287" i="3"/>
  <c r="B287" i="3"/>
  <c r="D287" i="3"/>
  <c r="A12" i="3"/>
  <c r="B12" i="3"/>
  <c r="D12" i="3"/>
  <c r="A302" i="3"/>
  <c r="B302" i="3"/>
  <c r="D302" i="3"/>
  <c r="A203" i="3"/>
  <c r="B203" i="3"/>
  <c r="D203" i="3"/>
  <c r="A161" i="3"/>
  <c r="B161" i="3"/>
  <c r="D161" i="3"/>
  <c r="N46" i="4"/>
  <c r="O46" i="4"/>
  <c r="P46" i="4"/>
  <c r="N77" i="4"/>
  <c r="O77" i="4"/>
  <c r="P77" i="4"/>
  <c r="N89" i="4"/>
  <c r="O89" i="4"/>
  <c r="P89" i="4"/>
  <c r="N97" i="4"/>
  <c r="O97" i="4"/>
  <c r="P97" i="4"/>
  <c r="N8" i="4"/>
  <c r="O8" i="4"/>
  <c r="P8" i="4"/>
  <c r="B46" i="4"/>
  <c r="D46" i="4"/>
  <c r="E46" i="4"/>
  <c r="F46" i="4"/>
  <c r="G46" i="4"/>
  <c r="H46" i="4"/>
  <c r="I46" i="4"/>
  <c r="J46" i="4"/>
  <c r="K46" i="4"/>
  <c r="L46" i="4"/>
  <c r="A77" i="4"/>
  <c r="B77" i="4"/>
  <c r="C77" i="4"/>
  <c r="D77" i="4"/>
  <c r="E77" i="4"/>
  <c r="F77" i="4"/>
  <c r="G77" i="4"/>
  <c r="H77" i="4"/>
  <c r="I77" i="4"/>
  <c r="J77" i="4"/>
  <c r="K77" i="4"/>
  <c r="L77" i="4"/>
  <c r="A89" i="4"/>
  <c r="B89" i="4"/>
  <c r="C89" i="4"/>
  <c r="D89" i="4"/>
  <c r="E89" i="4"/>
  <c r="F89" i="4"/>
  <c r="G89" i="4"/>
  <c r="H89" i="4"/>
  <c r="I89" i="4"/>
  <c r="J89" i="4"/>
  <c r="K89" i="4"/>
  <c r="L89" i="4"/>
  <c r="A97" i="4"/>
  <c r="B97" i="4"/>
  <c r="C97" i="4"/>
  <c r="D97" i="4"/>
  <c r="E97" i="4"/>
  <c r="F97" i="4"/>
  <c r="G97" i="4"/>
  <c r="H97" i="4"/>
  <c r="I97" i="4"/>
  <c r="J97" i="4"/>
  <c r="K97" i="4"/>
  <c r="L97" i="4"/>
  <c r="A8" i="4"/>
  <c r="B8" i="4"/>
  <c r="C8" i="4"/>
  <c r="D8" i="4"/>
  <c r="E8" i="4"/>
  <c r="F8" i="4"/>
  <c r="G8" i="4"/>
  <c r="H8" i="4"/>
  <c r="I8" i="4"/>
  <c r="J8" i="4"/>
  <c r="K8" i="4"/>
  <c r="L8" i="4"/>
  <c r="H233" i="9"/>
  <c r="G233" i="9"/>
  <c r="F233" i="9"/>
  <c r="H230" i="9"/>
  <c r="G230" i="9"/>
  <c r="F230" i="9"/>
  <c r="H84" i="9"/>
  <c r="G84" i="9"/>
  <c r="F84" i="9"/>
  <c r="H46" i="9"/>
  <c r="G46" i="9"/>
  <c r="F46" i="9"/>
  <c r="H72" i="9"/>
  <c r="G72" i="9"/>
  <c r="F72" i="9"/>
  <c r="H120" i="9"/>
  <c r="G120" i="9"/>
  <c r="F120" i="9"/>
  <c r="H145" i="9"/>
  <c r="G145" i="9"/>
  <c r="F145" i="9"/>
  <c r="H141" i="9"/>
  <c r="G141" i="9"/>
  <c r="F141" i="9"/>
  <c r="H134" i="9"/>
  <c r="G134" i="9"/>
  <c r="F134" i="9"/>
  <c r="H65" i="9"/>
  <c r="G65" i="9"/>
  <c r="F65" i="9"/>
  <c r="A65" i="9"/>
  <c r="B65" i="9"/>
  <c r="C65" i="9"/>
  <c r="D65" i="9"/>
  <c r="A134" i="9"/>
  <c r="B134" i="9"/>
  <c r="C134" i="9"/>
  <c r="D134" i="9"/>
  <c r="A141" i="9"/>
  <c r="B141" i="9"/>
  <c r="C141" i="9"/>
  <c r="D141" i="9"/>
  <c r="A145" i="9"/>
  <c r="B145" i="9"/>
  <c r="C145" i="9"/>
  <c r="D145" i="9"/>
  <c r="A120" i="9"/>
  <c r="B120" i="9"/>
  <c r="C120" i="9"/>
  <c r="D120" i="9"/>
  <c r="A72" i="9"/>
  <c r="B72" i="9"/>
  <c r="C72" i="9"/>
  <c r="D72" i="9"/>
  <c r="A46" i="9"/>
  <c r="B46" i="9"/>
  <c r="C46" i="9"/>
  <c r="D46" i="9"/>
  <c r="A84" i="9"/>
  <c r="B84" i="9"/>
  <c r="C84" i="9"/>
  <c r="D84" i="9"/>
  <c r="A230" i="9"/>
  <c r="B230" i="9"/>
  <c r="C230" i="9"/>
  <c r="D230" i="9"/>
  <c r="A233" i="9"/>
  <c r="B233" i="9"/>
  <c r="D233" i="9"/>
  <c r="I36" i="8"/>
  <c r="H36" i="8"/>
  <c r="G36" i="8"/>
  <c r="I95" i="8"/>
  <c r="H95" i="8"/>
  <c r="G95" i="8"/>
  <c r="I44" i="8"/>
  <c r="H44" i="8"/>
  <c r="G44" i="8"/>
  <c r="I76" i="8"/>
  <c r="H76" i="8"/>
  <c r="G76" i="8"/>
  <c r="I73" i="8"/>
  <c r="H73" i="8"/>
  <c r="G73" i="8"/>
  <c r="A73" i="8"/>
  <c r="B73" i="8"/>
  <c r="C73" i="8"/>
  <c r="D73" i="8"/>
  <c r="E73" i="8"/>
  <c r="A76" i="8"/>
  <c r="B76" i="8"/>
  <c r="C76" i="8"/>
  <c r="D76" i="8"/>
  <c r="E76" i="8"/>
  <c r="A44" i="8"/>
  <c r="B44" i="8"/>
  <c r="C44" i="8"/>
  <c r="D44" i="8"/>
  <c r="E44" i="8"/>
  <c r="A95" i="8"/>
  <c r="B95" i="8"/>
  <c r="C95" i="8"/>
  <c r="D95" i="8"/>
  <c r="E95" i="8"/>
  <c r="A36" i="8"/>
  <c r="B36" i="8"/>
  <c r="C36" i="8"/>
  <c r="D36" i="8"/>
  <c r="E36" i="8"/>
  <c r="H2" i="7"/>
  <c r="G2" i="7"/>
  <c r="F2" i="7"/>
  <c r="H31" i="7"/>
  <c r="G31" i="7"/>
  <c r="F31" i="7"/>
  <c r="A31" i="7"/>
  <c r="B31" i="7"/>
  <c r="C31" i="7"/>
  <c r="D31" i="7"/>
  <c r="A2" i="7"/>
  <c r="B2" i="7"/>
  <c r="C2" i="7"/>
  <c r="D2" i="7"/>
  <c r="Q26" i="6"/>
  <c r="R26" i="6"/>
  <c r="S26" i="6"/>
  <c r="T26" i="6"/>
  <c r="U26" i="6"/>
  <c r="V26" i="6"/>
  <c r="W26" i="6"/>
  <c r="X26" i="6"/>
  <c r="Y26" i="6"/>
  <c r="Z26" i="6"/>
  <c r="N26" i="6"/>
  <c r="I26" i="6"/>
  <c r="J26" i="6"/>
  <c r="K26" i="6"/>
  <c r="L26" i="6"/>
  <c r="A26" i="6"/>
  <c r="B26" i="6"/>
  <c r="C26" i="6"/>
  <c r="D26" i="6"/>
  <c r="K166" i="5"/>
  <c r="L166" i="5"/>
  <c r="M166" i="5"/>
  <c r="N166" i="5"/>
  <c r="K170" i="5"/>
  <c r="L170" i="5"/>
  <c r="M170" i="5"/>
  <c r="N170" i="5"/>
  <c r="K22" i="5"/>
  <c r="L22" i="5"/>
  <c r="M22" i="5"/>
  <c r="N22" i="5"/>
  <c r="K45" i="5"/>
  <c r="L45" i="5"/>
  <c r="M45" i="5"/>
  <c r="N45" i="5"/>
  <c r="K180" i="5"/>
  <c r="L180" i="5"/>
  <c r="M180" i="5"/>
  <c r="N180" i="5"/>
  <c r="K53" i="5"/>
  <c r="L53" i="5"/>
  <c r="M53" i="5"/>
  <c r="N53" i="5"/>
  <c r="K197" i="5"/>
  <c r="L197" i="5"/>
  <c r="M197" i="5"/>
  <c r="N197" i="5"/>
  <c r="K207" i="5"/>
  <c r="L207" i="5"/>
  <c r="M207" i="5"/>
  <c r="N207" i="5"/>
  <c r="K62" i="5"/>
  <c r="L62" i="5"/>
  <c r="M62" i="5"/>
  <c r="N62" i="5"/>
  <c r="K72" i="5"/>
  <c r="L72" i="5"/>
  <c r="M72" i="5"/>
  <c r="N72" i="5"/>
  <c r="K110" i="5"/>
  <c r="L110" i="5"/>
  <c r="M110" i="5"/>
  <c r="N110" i="5"/>
  <c r="H235" i="5"/>
  <c r="G235" i="5"/>
  <c r="F235" i="5"/>
  <c r="H211" i="5"/>
  <c r="G211" i="5"/>
  <c r="F211" i="5"/>
  <c r="H203" i="5"/>
  <c r="G203" i="5"/>
  <c r="F203" i="5"/>
  <c r="H195" i="5"/>
  <c r="G195" i="5"/>
  <c r="F195" i="5"/>
  <c r="H188" i="5"/>
  <c r="G188" i="5"/>
  <c r="F188" i="5"/>
  <c r="H173" i="5"/>
  <c r="G173" i="5"/>
  <c r="F173" i="5"/>
  <c r="H75" i="5"/>
  <c r="G75" i="5"/>
  <c r="F75" i="5"/>
  <c r="H144" i="5"/>
  <c r="G144" i="5"/>
  <c r="F144" i="5"/>
  <c r="H104" i="5"/>
  <c r="G104" i="5"/>
  <c r="F104" i="5"/>
  <c r="H129" i="5"/>
  <c r="G129" i="5"/>
  <c r="F129" i="5"/>
  <c r="H118" i="5"/>
  <c r="G118" i="5"/>
  <c r="F118" i="5"/>
  <c r="A118" i="5"/>
  <c r="B118" i="5"/>
  <c r="C118" i="5"/>
  <c r="D118" i="5"/>
  <c r="A129" i="5"/>
  <c r="B129" i="5"/>
  <c r="C129" i="5"/>
  <c r="D129" i="5"/>
  <c r="A104" i="5"/>
  <c r="B104" i="5"/>
  <c r="C104" i="5"/>
  <c r="D104" i="5"/>
  <c r="A144" i="5"/>
  <c r="B144" i="5"/>
  <c r="C144" i="5"/>
  <c r="D144" i="5"/>
  <c r="A75" i="5"/>
  <c r="B75" i="5"/>
  <c r="C75" i="5"/>
  <c r="D75" i="5"/>
  <c r="A173" i="5"/>
  <c r="B173" i="5"/>
  <c r="C173" i="5"/>
  <c r="D173" i="5"/>
  <c r="A188" i="5"/>
  <c r="B188" i="5"/>
  <c r="C188" i="5"/>
  <c r="D188" i="5"/>
  <c r="A195" i="5"/>
  <c r="B195" i="5"/>
  <c r="C195" i="5"/>
  <c r="D195" i="5"/>
  <c r="A203" i="5"/>
  <c r="B203" i="5"/>
  <c r="C203" i="5"/>
  <c r="D203" i="5"/>
  <c r="A211" i="5"/>
  <c r="B211" i="5"/>
  <c r="C211" i="5"/>
  <c r="D211" i="5"/>
  <c r="A235" i="5"/>
  <c r="B235" i="5"/>
  <c r="C235" i="5"/>
  <c r="D235" i="5"/>
  <c r="Q161" i="3"/>
  <c r="P161" i="3"/>
  <c r="O161" i="3"/>
  <c r="Q170" i="3"/>
  <c r="P170" i="3"/>
  <c r="O170" i="3"/>
  <c r="Q234" i="3"/>
  <c r="P234" i="3"/>
  <c r="O234" i="3"/>
  <c r="Q227" i="3"/>
  <c r="P227" i="3"/>
  <c r="O227" i="3"/>
  <c r="Q72" i="3"/>
  <c r="P72" i="3"/>
  <c r="O72" i="3"/>
  <c r="Q78" i="3"/>
  <c r="P78" i="3"/>
  <c r="O78" i="3"/>
  <c r="Q279" i="3"/>
  <c r="P279" i="3"/>
  <c r="O279" i="3"/>
  <c r="Q273" i="3"/>
  <c r="P273" i="3"/>
  <c r="O273" i="3"/>
  <c r="Q47" i="3"/>
  <c r="P47" i="3"/>
  <c r="O47" i="3"/>
  <c r="Q180" i="3"/>
  <c r="P180" i="3"/>
  <c r="O180" i="3"/>
  <c r="Q241" i="3"/>
  <c r="P241" i="3"/>
  <c r="O241" i="3"/>
  <c r="Q45" i="3"/>
  <c r="P45" i="3"/>
  <c r="O45" i="3"/>
  <c r="Q18" i="3"/>
  <c r="P18" i="3"/>
  <c r="O18" i="3"/>
  <c r="J18" i="3"/>
  <c r="K18" i="3"/>
  <c r="L18" i="3"/>
  <c r="M18" i="3"/>
  <c r="J45" i="3"/>
  <c r="K45" i="3"/>
  <c r="L45" i="3"/>
  <c r="M45" i="3"/>
  <c r="J241" i="3"/>
  <c r="K241" i="3"/>
  <c r="L241" i="3"/>
  <c r="M241" i="3"/>
  <c r="J180" i="3"/>
  <c r="K180" i="3"/>
  <c r="L180" i="3"/>
  <c r="M180" i="3"/>
  <c r="J47" i="3"/>
  <c r="K47" i="3"/>
  <c r="L47" i="3"/>
  <c r="M47" i="3"/>
  <c r="J273" i="3"/>
  <c r="K273" i="3"/>
  <c r="L273" i="3"/>
  <c r="M273" i="3"/>
  <c r="J279" i="3"/>
  <c r="K279" i="3"/>
  <c r="L279" i="3"/>
  <c r="M279" i="3"/>
  <c r="J78" i="3"/>
  <c r="K78" i="3"/>
  <c r="L78" i="3"/>
  <c r="M78" i="3"/>
  <c r="J72" i="3"/>
  <c r="K72" i="3"/>
  <c r="L72" i="3"/>
  <c r="M72" i="3"/>
  <c r="J227" i="3"/>
  <c r="K227" i="3"/>
  <c r="L227" i="3"/>
  <c r="M227" i="3"/>
  <c r="J234" i="3"/>
  <c r="K234" i="3"/>
  <c r="L234" i="3"/>
  <c r="M234" i="3"/>
  <c r="J170" i="3"/>
  <c r="K170" i="3"/>
  <c r="M170" i="3"/>
  <c r="J161" i="3"/>
  <c r="K161" i="3"/>
  <c r="M161" i="3"/>
  <c r="H48" i="3"/>
  <c r="G48" i="3"/>
  <c r="F48" i="3"/>
  <c r="H114" i="3"/>
  <c r="G114" i="3"/>
  <c r="F114" i="3"/>
  <c r="H219" i="3"/>
  <c r="G219" i="3"/>
  <c r="F219" i="3"/>
  <c r="H24" i="3"/>
  <c r="G24" i="3"/>
  <c r="F24" i="3"/>
  <c r="H263" i="3"/>
  <c r="G263" i="3"/>
  <c r="F263" i="3"/>
  <c r="H54" i="3"/>
  <c r="G54" i="3"/>
  <c r="F54" i="3"/>
  <c r="H249" i="3"/>
  <c r="G249" i="3"/>
  <c r="F249" i="3"/>
  <c r="H244" i="3"/>
  <c r="G244" i="3"/>
  <c r="F244" i="3"/>
  <c r="H133" i="3"/>
  <c r="G133" i="3"/>
  <c r="F133" i="3"/>
  <c r="H239" i="3"/>
  <c r="G239" i="3"/>
  <c r="F239" i="3"/>
  <c r="H75" i="3"/>
  <c r="G75" i="3"/>
  <c r="F75" i="3"/>
  <c r="H224" i="3"/>
  <c r="G224" i="3"/>
  <c r="F224" i="3"/>
  <c r="H221" i="3"/>
  <c r="A224" i="3"/>
  <c r="B224" i="3"/>
  <c r="C224" i="3"/>
  <c r="D224" i="3"/>
  <c r="A75" i="3"/>
  <c r="B75" i="3"/>
  <c r="C75" i="3"/>
  <c r="D75" i="3"/>
  <c r="A239" i="3"/>
  <c r="B239" i="3"/>
  <c r="C239" i="3"/>
  <c r="D239" i="3"/>
  <c r="A133" i="3"/>
  <c r="B133" i="3"/>
  <c r="C133" i="3"/>
  <c r="D133" i="3"/>
  <c r="A244" i="3"/>
  <c r="B244" i="3"/>
  <c r="C244" i="3"/>
  <c r="D244" i="3"/>
  <c r="A249" i="3"/>
  <c r="B249" i="3"/>
  <c r="C249" i="3"/>
  <c r="D249" i="3"/>
  <c r="A54" i="3"/>
  <c r="B54" i="3"/>
  <c r="C54" i="3"/>
  <c r="D54" i="3"/>
  <c r="A263" i="3"/>
  <c r="B263" i="3"/>
  <c r="C263" i="3"/>
  <c r="D263" i="3"/>
  <c r="A24" i="3"/>
  <c r="B24" i="3"/>
  <c r="C24" i="3"/>
  <c r="D24" i="3"/>
  <c r="A219" i="3"/>
  <c r="B219" i="3"/>
  <c r="D219" i="3"/>
  <c r="A114" i="3"/>
  <c r="B114" i="3"/>
  <c r="D114" i="3"/>
  <c r="A48" i="3"/>
  <c r="B48" i="3"/>
  <c r="D48" i="3"/>
  <c r="N58" i="4"/>
  <c r="O58" i="4"/>
  <c r="P58" i="4"/>
  <c r="N72" i="4"/>
  <c r="O72" i="4"/>
  <c r="P72" i="4"/>
  <c r="N76" i="4"/>
  <c r="O76" i="4"/>
  <c r="P76" i="4"/>
  <c r="N21" i="4"/>
  <c r="O21" i="4"/>
  <c r="P21" i="4"/>
  <c r="A58" i="4"/>
  <c r="B58" i="4"/>
  <c r="C58" i="4"/>
  <c r="D58" i="4"/>
  <c r="E58" i="4"/>
  <c r="F58" i="4"/>
  <c r="G58" i="4"/>
  <c r="H58" i="4"/>
  <c r="I58" i="4"/>
  <c r="J58" i="4"/>
  <c r="K58" i="4"/>
  <c r="L58" i="4"/>
  <c r="A72" i="4"/>
  <c r="B72" i="4"/>
  <c r="C72" i="4"/>
  <c r="D72" i="4"/>
  <c r="E72" i="4"/>
  <c r="F72" i="4"/>
  <c r="G72" i="4"/>
  <c r="H72" i="4"/>
  <c r="I72" i="4"/>
  <c r="J72" i="4"/>
  <c r="K72" i="4"/>
  <c r="L72" i="4"/>
  <c r="A76" i="4"/>
  <c r="B76" i="4"/>
  <c r="C76" i="4"/>
  <c r="D76" i="4"/>
  <c r="E76" i="4"/>
  <c r="F76" i="4"/>
  <c r="G76" i="4"/>
  <c r="H76" i="4"/>
  <c r="I76" i="4"/>
  <c r="J76" i="4"/>
  <c r="K76" i="4"/>
  <c r="L76" i="4"/>
  <c r="A21" i="4"/>
  <c r="B21" i="4"/>
  <c r="C21" i="4"/>
  <c r="D21" i="4"/>
  <c r="E21" i="4"/>
  <c r="F21" i="4"/>
  <c r="G21" i="4"/>
  <c r="H21" i="4"/>
  <c r="I21" i="4"/>
  <c r="J21" i="4"/>
  <c r="K21" i="4"/>
  <c r="L21" i="4"/>
  <c r="H7" i="9"/>
  <c r="G7" i="9"/>
  <c r="F7" i="9"/>
  <c r="H219" i="9"/>
  <c r="G219" i="9"/>
  <c r="F219" i="9"/>
  <c r="H60" i="9"/>
  <c r="G60" i="9"/>
  <c r="F60" i="9"/>
  <c r="H78" i="9"/>
  <c r="G78" i="9"/>
  <c r="F78" i="9"/>
  <c r="H195" i="9"/>
  <c r="G195" i="9"/>
  <c r="F195" i="9"/>
  <c r="H41" i="9"/>
  <c r="G41" i="9"/>
  <c r="F41" i="9"/>
  <c r="H176" i="9"/>
  <c r="G176" i="9"/>
  <c r="F176" i="9"/>
  <c r="H154" i="9"/>
  <c r="G154" i="9"/>
  <c r="F154" i="9"/>
  <c r="H102" i="9"/>
  <c r="G102" i="9"/>
  <c r="F102" i="9"/>
  <c r="H33" i="9"/>
  <c r="G33" i="9"/>
  <c r="F33" i="9"/>
  <c r="A33" i="9"/>
  <c r="B33" i="9"/>
  <c r="C33" i="9"/>
  <c r="D33" i="9"/>
  <c r="A102" i="9"/>
  <c r="B102" i="9"/>
  <c r="C102" i="9"/>
  <c r="D102" i="9"/>
  <c r="A154" i="9"/>
  <c r="C154" i="9"/>
  <c r="D154" i="9"/>
  <c r="A176" i="9"/>
  <c r="B176" i="9"/>
  <c r="C176" i="9"/>
  <c r="D176" i="9"/>
  <c r="A41" i="9"/>
  <c r="B41" i="9"/>
  <c r="C41" i="9"/>
  <c r="D41" i="9"/>
  <c r="A195" i="9"/>
  <c r="B195" i="9"/>
  <c r="C195" i="9"/>
  <c r="D195" i="9"/>
  <c r="A78" i="9"/>
  <c r="B78" i="9"/>
  <c r="C78" i="9"/>
  <c r="D78" i="9"/>
  <c r="A60" i="9"/>
  <c r="B60" i="9"/>
  <c r="C60" i="9"/>
  <c r="D60" i="9"/>
  <c r="A219" i="9"/>
  <c r="B219" i="9"/>
  <c r="C219" i="9"/>
  <c r="D219" i="9"/>
  <c r="A7" i="9"/>
  <c r="B7" i="9"/>
  <c r="D7" i="9"/>
  <c r="I120" i="8"/>
  <c r="H120" i="8"/>
  <c r="G120" i="8"/>
  <c r="I35" i="8"/>
  <c r="H35" i="8"/>
  <c r="G35" i="8"/>
  <c r="I128" i="8"/>
  <c r="H128" i="8"/>
  <c r="G128" i="8"/>
  <c r="I72" i="8"/>
  <c r="H72" i="8"/>
  <c r="G72" i="8"/>
  <c r="A72" i="8"/>
  <c r="B72" i="8"/>
  <c r="C72" i="8"/>
  <c r="D72" i="8"/>
  <c r="E72" i="8"/>
  <c r="A128" i="8"/>
  <c r="B128" i="8"/>
  <c r="C128" i="8"/>
  <c r="D128" i="8"/>
  <c r="E128" i="8"/>
  <c r="A35" i="8"/>
  <c r="B35" i="8"/>
  <c r="C35" i="8"/>
  <c r="D35" i="8"/>
  <c r="E35" i="8"/>
  <c r="A120" i="8"/>
  <c r="B120" i="8"/>
  <c r="D120" i="8"/>
  <c r="E120" i="8"/>
  <c r="F19" i="7"/>
  <c r="G19" i="7"/>
  <c r="H19" i="7"/>
  <c r="A19" i="7"/>
  <c r="B19" i="7"/>
  <c r="C19" i="7"/>
  <c r="D19" i="7"/>
  <c r="Q12" i="6"/>
  <c r="R12" i="6"/>
  <c r="S12" i="6"/>
  <c r="T12" i="6"/>
  <c r="U12" i="6"/>
  <c r="V12" i="6"/>
  <c r="W12" i="6"/>
  <c r="X12" i="6"/>
  <c r="Y12" i="6"/>
  <c r="Z12" i="6"/>
  <c r="N12" i="6"/>
  <c r="I12" i="6"/>
  <c r="J12" i="6"/>
  <c r="K12" i="6"/>
  <c r="L12" i="6"/>
  <c r="A12" i="6"/>
  <c r="B12" i="6"/>
  <c r="C12" i="6"/>
  <c r="D12" i="6"/>
  <c r="K171" i="5"/>
  <c r="L171" i="5"/>
  <c r="M171" i="5"/>
  <c r="N171" i="5"/>
  <c r="K173" i="5"/>
  <c r="L173" i="5"/>
  <c r="M173" i="5"/>
  <c r="N173" i="5"/>
  <c r="K99" i="5"/>
  <c r="L99" i="5"/>
  <c r="M99" i="5"/>
  <c r="N99" i="5"/>
  <c r="K40" i="5"/>
  <c r="L40" i="5"/>
  <c r="M40" i="5"/>
  <c r="N40" i="5"/>
  <c r="K203" i="5"/>
  <c r="L203" i="5"/>
  <c r="M203" i="5"/>
  <c r="N203" i="5"/>
  <c r="K229" i="5"/>
  <c r="L229" i="5"/>
  <c r="M229" i="5"/>
  <c r="N229" i="5"/>
  <c r="K112" i="5"/>
  <c r="L112" i="5"/>
  <c r="M112" i="5"/>
  <c r="N112" i="5"/>
  <c r="K236" i="5"/>
  <c r="M236" i="5"/>
  <c r="N236" i="5"/>
  <c r="K249" i="5"/>
  <c r="L249" i="5"/>
  <c r="M249" i="5"/>
  <c r="N249" i="5"/>
  <c r="K254" i="5"/>
  <c r="L254" i="5"/>
  <c r="M254" i="5"/>
  <c r="N254" i="5"/>
  <c r="H231" i="5"/>
  <c r="G231" i="5"/>
  <c r="F231" i="5"/>
  <c r="H207" i="5"/>
  <c r="G207" i="5"/>
  <c r="F207" i="5"/>
  <c r="H93" i="5"/>
  <c r="G93" i="5"/>
  <c r="F93" i="5"/>
  <c r="H198" i="5"/>
  <c r="G198" i="5"/>
  <c r="F198" i="5"/>
  <c r="H90" i="5"/>
  <c r="G90" i="5"/>
  <c r="F90" i="5"/>
  <c r="H148" i="5"/>
  <c r="G148" i="5"/>
  <c r="F148" i="5"/>
  <c r="H23" i="5"/>
  <c r="G23" i="5"/>
  <c r="F23" i="5"/>
  <c r="H122" i="5"/>
  <c r="G122" i="5"/>
  <c r="F122" i="5"/>
  <c r="A122" i="5"/>
  <c r="B122" i="5"/>
  <c r="C122" i="5"/>
  <c r="D122" i="5"/>
  <c r="A23" i="5"/>
  <c r="B23" i="5"/>
  <c r="C23" i="5"/>
  <c r="D23" i="5"/>
  <c r="A148" i="5"/>
  <c r="C148" i="5"/>
  <c r="D148" i="5"/>
  <c r="A90" i="5"/>
  <c r="B90" i="5"/>
  <c r="C90" i="5"/>
  <c r="D90" i="5"/>
  <c r="A198" i="5"/>
  <c r="B198" i="5"/>
  <c r="C198" i="5"/>
  <c r="D198" i="5"/>
  <c r="A93" i="5"/>
  <c r="B93" i="5"/>
  <c r="C93" i="5"/>
  <c r="D93" i="5"/>
  <c r="A207" i="5"/>
  <c r="B207" i="5"/>
  <c r="C207" i="5"/>
  <c r="D207" i="5"/>
  <c r="A231" i="5"/>
  <c r="B231" i="5"/>
  <c r="C231" i="5"/>
  <c r="D231" i="5"/>
  <c r="Q61" i="3"/>
  <c r="P61" i="3"/>
  <c r="O61" i="3"/>
  <c r="Q323" i="3"/>
  <c r="P323" i="3"/>
  <c r="O323" i="3"/>
  <c r="Q6" i="3"/>
  <c r="Q70" i="3"/>
  <c r="P70" i="3"/>
  <c r="O70" i="3"/>
  <c r="Q38" i="3"/>
  <c r="P38" i="3"/>
  <c r="O38" i="3"/>
  <c r="Q277" i="3"/>
  <c r="P277" i="3"/>
  <c r="O277" i="3"/>
  <c r="Q271" i="3"/>
  <c r="P271" i="3"/>
  <c r="O271" i="3"/>
  <c r="Q261" i="3"/>
  <c r="P261" i="3"/>
  <c r="O261" i="3"/>
  <c r="J261" i="3"/>
  <c r="K261" i="3"/>
  <c r="L261" i="3"/>
  <c r="M261" i="3"/>
  <c r="J271" i="3"/>
  <c r="K271" i="3"/>
  <c r="L271" i="3"/>
  <c r="M271" i="3"/>
  <c r="J277" i="3"/>
  <c r="K277" i="3"/>
  <c r="L277" i="3"/>
  <c r="M277" i="3"/>
  <c r="J38" i="3"/>
  <c r="K38" i="3"/>
  <c r="L38" i="3"/>
  <c r="M38" i="3"/>
  <c r="J70" i="3"/>
  <c r="K70" i="3"/>
  <c r="L70" i="3"/>
  <c r="M70" i="3"/>
  <c r="J323" i="3"/>
  <c r="K323" i="3"/>
  <c r="M323" i="3"/>
  <c r="J61" i="3"/>
  <c r="K61" i="3"/>
  <c r="M61" i="3"/>
  <c r="H294" i="3"/>
  <c r="G294" i="3"/>
  <c r="F294" i="3"/>
  <c r="H9" i="3"/>
  <c r="H290" i="3"/>
  <c r="G290" i="3"/>
  <c r="F290" i="3"/>
  <c r="H22" i="3"/>
  <c r="G22" i="3"/>
  <c r="F22" i="3"/>
  <c r="H251" i="3"/>
  <c r="G251" i="3"/>
  <c r="F251" i="3"/>
  <c r="H175" i="3"/>
  <c r="G175" i="3"/>
  <c r="F175" i="3"/>
  <c r="H132" i="3"/>
  <c r="G132" i="3"/>
  <c r="F132" i="3"/>
  <c r="H223" i="3"/>
  <c r="G223" i="3"/>
  <c r="F223" i="3"/>
  <c r="H130" i="3"/>
  <c r="G130" i="3"/>
  <c r="F130" i="3"/>
  <c r="A130" i="3"/>
  <c r="B130" i="3"/>
  <c r="C130" i="3"/>
  <c r="D130" i="3"/>
  <c r="A223" i="3"/>
  <c r="B223" i="3"/>
  <c r="C223" i="3"/>
  <c r="D223" i="3"/>
  <c r="A132" i="3"/>
  <c r="B132" i="3"/>
  <c r="C132" i="3"/>
  <c r="D132" i="3"/>
  <c r="A175" i="3"/>
  <c r="B175" i="3"/>
  <c r="C175" i="3"/>
  <c r="D175" i="3"/>
  <c r="A251" i="3"/>
  <c r="B251" i="3"/>
  <c r="C251" i="3"/>
  <c r="D251" i="3"/>
  <c r="A22" i="3"/>
  <c r="B22" i="3"/>
  <c r="C22" i="3"/>
  <c r="D22" i="3"/>
  <c r="A290" i="3"/>
  <c r="B290" i="3"/>
  <c r="D290" i="3"/>
  <c r="A294" i="3"/>
  <c r="B294" i="3"/>
  <c r="D294" i="3"/>
  <c r="N26" i="4"/>
  <c r="O26" i="4"/>
  <c r="P26" i="4"/>
  <c r="N69" i="4"/>
  <c r="O69" i="4"/>
  <c r="P69" i="4"/>
  <c r="N73" i="4"/>
  <c r="O73" i="4"/>
  <c r="P73" i="4"/>
  <c r="N51" i="4"/>
  <c r="O51" i="4"/>
  <c r="P51" i="4"/>
  <c r="N95" i="4"/>
  <c r="O95" i="4"/>
  <c r="P95" i="4"/>
  <c r="A26" i="4"/>
  <c r="B26" i="4"/>
  <c r="C26" i="4"/>
  <c r="D26" i="4"/>
  <c r="E26" i="4"/>
  <c r="F26" i="4"/>
  <c r="G26" i="4"/>
  <c r="H26" i="4"/>
  <c r="I26" i="4"/>
  <c r="J26" i="4"/>
  <c r="K26" i="4"/>
  <c r="L26" i="4"/>
  <c r="B69" i="4"/>
  <c r="C69" i="4"/>
  <c r="D69" i="4"/>
  <c r="E69" i="4"/>
  <c r="F69" i="4"/>
  <c r="G69" i="4"/>
  <c r="H69" i="4"/>
  <c r="I69" i="4"/>
  <c r="J69" i="4"/>
  <c r="K69" i="4"/>
  <c r="L69" i="4"/>
  <c r="A73" i="4"/>
  <c r="B73" i="4"/>
  <c r="C73" i="4"/>
  <c r="D73" i="4"/>
  <c r="E73" i="4"/>
  <c r="F73" i="4"/>
  <c r="G73" i="4"/>
  <c r="H73" i="4"/>
  <c r="I73" i="4"/>
  <c r="J73" i="4"/>
  <c r="K73" i="4"/>
  <c r="L73" i="4"/>
  <c r="A51" i="4"/>
  <c r="B51" i="4"/>
  <c r="D51" i="4"/>
  <c r="E51" i="4"/>
  <c r="F51" i="4"/>
  <c r="G51" i="4"/>
  <c r="H51" i="4"/>
  <c r="I51" i="4"/>
  <c r="J51" i="4"/>
  <c r="K51" i="4"/>
  <c r="L51" i="4"/>
  <c r="A95" i="4"/>
  <c r="B95" i="4"/>
  <c r="C95" i="4"/>
  <c r="D95" i="4"/>
  <c r="E95" i="4"/>
  <c r="F95" i="4"/>
  <c r="G95" i="4"/>
  <c r="H95" i="4"/>
  <c r="I95" i="4"/>
  <c r="J95" i="4"/>
  <c r="K95" i="4"/>
  <c r="L95" i="4"/>
  <c r="F2" i="9"/>
  <c r="G2" i="9"/>
  <c r="H2" i="9"/>
  <c r="F153" i="9"/>
  <c r="G153" i="9"/>
  <c r="H153" i="9"/>
  <c r="F166" i="9"/>
  <c r="G166" i="9"/>
  <c r="H166" i="9"/>
  <c r="F170" i="9"/>
  <c r="G170" i="9"/>
  <c r="H170" i="9"/>
  <c r="F91" i="9"/>
  <c r="G91" i="9"/>
  <c r="H91" i="9"/>
  <c r="F188" i="9"/>
  <c r="G188" i="9"/>
  <c r="H188" i="9"/>
  <c r="F29" i="9"/>
  <c r="G29" i="9"/>
  <c r="H29" i="9"/>
  <c r="F71" i="9"/>
  <c r="G71" i="9"/>
  <c r="H71" i="9"/>
  <c r="F202" i="9"/>
  <c r="G202" i="9"/>
  <c r="H202" i="9"/>
  <c r="F118" i="9"/>
  <c r="G118" i="9"/>
  <c r="H118" i="9"/>
  <c r="A2" i="9"/>
  <c r="B2" i="9"/>
  <c r="C2" i="9"/>
  <c r="D2" i="9"/>
  <c r="A153" i="9"/>
  <c r="B153" i="9"/>
  <c r="C153" i="9"/>
  <c r="D153" i="9"/>
  <c r="A166" i="9"/>
  <c r="B166" i="9"/>
  <c r="C166" i="9"/>
  <c r="D166" i="9"/>
  <c r="A170" i="9"/>
  <c r="B170" i="9"/>
  <c r="C170" i="9"/>
  <c r="D170" i="9"/>
  <c r="A91" i="9"/>
  <c r="B91" i="9"/>
  <c r="C91" i="9"/>
  <c r="D91" i="9"/>
  <c r="A188" i="9"/>
  <c r="B188" i="9"/>
  <c r="C188" i="9"/>
  <c r="D188" i="9"/>
  <c r="A29" i="9"/>
  <c r="B29" i="9"/>
  <c r="C29" i="9"/>
  <c r="D29" i="9"/>
  <c r="A71" i="9"/>
  <c r="B71" i="9"/>
  <c r="C71" i="9"/>
  <c r="D71" i="9"/>
  <c r="A202" i="9"/>
  <c r="B202" i="9"/>
  <c r="C202" i="9"/>
  <c r="D202" i="9"/>
  <c r="A118" i="9"/>
  <c r="B118" i="9"/>
  <c r="D118" i="9"/>
  <c r="G77" i="8"/>
  <c r="H77" i="8"/>
  <c r="I77" i="8"/>
  <c r="G93" i="8"/>
  <c r="H93" i="8"/>
  <c r="I93" i="8"/>
  <c r="G46" i="8"/>
  <c r="H46" i="8"/>
  <c r="I46" i="8"/>
  <c r="G22" i="8"/>
  <c r="H22" i="8"/>
  <c r="I22" i="8"/>
  <c r="G57" i="8"/>
  <c r="H57" i="8"/>
  <c r="I57" i="8"/>
  <c r="A77" i="8"/>
  <c r="B77" i="8"/>
  <c r="C77" i="8"/>
  <c r="D77" i="8"/>
  <c r="E77" i="8"/>
  <c r="A93" i="8"/>
  <c r="B93" i="8"/>
  <c r="C93" i="8"/>
  <c r="D93" i="8"/>
  <c r="E93" i="8"/>
  <c r="A46" i="8"/>
  <c r="C46" i="8"/>
  <c r="D46" i="8"/>
  <c r="E46" i="8"/>
  <c r="A22" i="8"/>
  <c r="B22" i="8"/>
  <c r="C22" i="8"/>
  <c r="D22" i="8"/>
  <c r="E22" i="8"/>
  <c r="A57" i="8"/>
  <c r="B57" i="8"/>
  <c r="C57" i="8"/>
  <c r="D57" i="8"/>
  <c r="E57" i="8"/>
  <c r="F10" i="7"/>
  <c r="G10" i="7"/>
  <c r="H10" i="7"/>
  <c r="A10" i="7"/>
  <c r="B10" i="7"/>
  <c r="C10" i="7"/>
  <c r="D10" i="7"/>
  <c r="Q14" i="6"/>
  <c r="R14" i="6"/>
  <c r="S14" i="6"/>
  <c r="T14" i="6"/>
  <c r="U14" i="6"/>
  <c r="V14" i="6"/>
  <c r="W14" i="6"/>
  <c r="X14" i="6"/>
  <c r="Y14" i="6"/>
  <c r="Z14" i="6"/>
  <c r="N14" i="6"/>
  <c r="I14" i="6"/>
  <c r="J14" i="6"/>
  <c r="K14" i="6"/>
  <c r="L14" i="6"/>
  <c r="A14" i="6"/>
  <c r="B14" i="6"/>
  <c r="C14" i="6"/>
  <c r="D14" i="6"/>
  <c r="K109" i="5"/>
  <c r="L109" i="5"/>
  <c r="M109" i="5"/>
  <c r="N109" i="5"/>
  <c r="K59" i="5"/>
  <c r="L59" i="5"/>
  <c r="M59" i="5"/>
  <c r="N59" i="5"/>
  <c r="K214" i="5"/>
  <c r="L214" i="5"/>
  <c r="M214" i="5"/>
  <c r="N214" i="5"/>
  <c r="K232" i="5"/>
  <c r="L232" i="5"/>
  <c r="M232" i="5"/>
  <c r="N232" i="5"/>
  <c r="K51" i="5"/>
  <c r="L51" i="5"/>
  <c r="M51" i="5"/>
  <c r="N51" i="5"/>
  <c r="K268" i="5"/>
  <c r="L268" i="5"/>
  <c r="M268" i="5"/>
  <c r="N268" i="5"/>
  <c r="K140" i="5"/>
  <c r="L140" i="5"/>
  <c r="M140" i="5"/>
  <c r="N140" i="5"/>
  <c r="F128" i="5"/>
  <c r="G128" i="5"/>
  <c r="H128" i="5"/>
  <c r="F40" i="5"/>
  <c r="G40" i="5"/>
  <c r="H40" i="5"/>
  <c r="F68" i="5"/>
  <c r="G68" i="5"/>
  <c r="H68" i="5"/>
  <c r="F204" i="5"/>
  <c r="G204" i="5"/>
  <c r="H204" i="5"/>
  <c r="F206" i="5"/>
  <c r="G206" i="5"/>
  <c r="H206" i="5"/>
  <c r="A128" i="5"/>
  <c r="B128" i="5"/>
  <c r="C128" i="5"/>
  <c r="D128" i="5"/>
  <c r="A40" i="5"/>
  <c r="B40" i="5"/>
  <c r="C40" i="5"/>
  <c r="D40" i="5"/>
  <c r="A68" i="5"/>
  <c r="B68" i="5"/>
  <c r="C68" i="5"/>
  <c r="D68" i="5"/>
  <c r="A204" i="5"/>
  <c r="B204" i="5"/>
  <c r="C204" i="5"/>
  <c r="D204" i="5"/>
  <c r="A206" i="5"/>
  <c r="B206" i="5"/>
  <c r="C206" i="5"/>
  <c r="D206" i="5"/>
  <c r="O150" i="3"/>
  <c r="P150" i="3"/>
  <c r="Q150" i="3"/>
  <c r="O32" i="3"/>
  <c r="P32" i="3"/>
  <c r="Q32" i="3"/>
  <c r="O281" i="3"/>
  <c r="P281" i="3"/>
  <c r="Q281" i="3"/>
  <c r="O79" i="3"/>
  <c r="P79" i="3"/>
  <c r="Q79" i="3"/>
  <c r="O210" i="3"/>
  <c r="P210" i="3"/>
  <c r="Q210" i="3"/>
  <c r="O242" i="3"/>
  <c r="P242" i="3"/>
  <c r="Q242" i="3"/>
  <c r="O17" i="3"/>
  <c r="P17" i="3"/>
  <c r="Q17" i="3"/>
  <c r="O86" i="3"/>
  <c r="P86" i="3"/>
  <c r="Q86" i="3"/>
  <c r="O236" i="3"/>
  <c r="P236" i="3"/>
  <c r="Q236" i="3"/>
  <c r="O144" i="3"/>
  <c r="P144" i="3"/>
  <c r="Q144" i="3"/>
  <c r="O202" i="3"/>
  <c r="P202" i="3"/>
  <c r="Q202" i="3"/>
  <c r="J150" i="3"/>
  <c r="K150" i="3"/>
  <c r="L150" i="3"/>
  <c r="M150" i="3"/>
  <c r="J32" i="3"/>
  <c r="K32" i="3"/>
  <c r="L32" i="3"/>
  <c r="M32" i="3"/>
  <c r="J281" i="3"/>
  <c r="K281" i="3"/>
  <c r="L281" i="3"/>
  <c r="M281" i="3"/>
  <c r="J79" i="3"/>
  <c r="K79" i="3"/>
  <c r="L79" i="3"/>
  <c r="M79" i="3"/>
  <c r="J210" i="3"/>
  <c r="K210" i="3"/>
  <c r="L210" i="3"/>
  <c r="M210" i="3"/>
  <c r="J242" i="3"/>
  <c r="K242" i="3"/>
  <c r="L242" i="3"/>
  <c r="M242" i="3"/>
  <c r="J17" i="3"/>
  <c r="K17" i="3"/>
  <c r="L17" i="3"/>
  <c r="M17" i="3"/>
  <c r="J86" i="3"/>
  <c r="K86" i="3"/>
  <c r="M86" i="3"/>
  <c r="J236" i="3"/>
  <c r="K236" i="3"/>
  <c r="M236" i="3"/>
  <c r="J144" i="3"/>
  <c r="K144" i="3"/>
  <c r="M144" i="3"/>
  <c r="J202" i="3"/>
  <c r="K202" i="3"/>
  <c r="M202" i="3"/>
  <c r="F87" i="3"/>
  <c r="G87" i="3"/>
  <c r="H87" i="3"/>
  <c r="F148" i="3"/>
  <c r="G148" i="3"/>
  <c r="H148" i="3"/>
  <c r="F256" i="3"/>
  <c r="G256" i="3"/>
  <c r="H256" i="3"/>
  <c r="F73" i="3"/>
  <c r="G73" i="3"/>
  <c r="H73" i="3"/>
  <c r="F267" i="3"/>
  <c r="G267" i="3"/>
  <c r="H267" i="3"/>
  <c r="F111" i="3"/>
  <c r="G111" i="3"/>
  <c r="H111" i="3"/>
  <c r="F51" i="3"/>
  <c r="G51" i="3"/>
  <c r="H51" i="3"/>
  <c r="A87" i="3"/>
  <c r="B87" i="3"/>
  <c r="C87" i="3"/>
  <c r="D87" i="3"/>
  <c r="A148" i="3"/>
  <c r="B148" i="3"/>
  <c r="C148" i="3"/>
  <c r="D148" i="3"/>
  <c r="A256" i="3"/>
  <c r="B256" i="3"/>
  <c r="C256" i="3"/>
  <c r="D256" i="3"/>
  <c r="A73" i="3"/>
  <c r="B73" i="3"/>
  <c r="C73" i="3"/>
  <c r="D73" i="3"/>
  <c r="A267" i="3"/>
  <c r="B267" i="3"/>
  <c r="C267" i="3"/>
  <c r="D267" i="3"/>
  <c r="A111" i="3"/>
  <c r="B111" i="3"/>
  <c r="C111" i="3"/>
  <c r="D111" i="3"/>
  <c r="A51" i="3"/>
  <c r="B51" i="3"/>
  <c r="D51" i="3"/>
  <c r="N9" i="4"/>
  <c r="O9" i="4"/>
  <c r="P9" i="4"/>
  <c r="N87" i="4"/>
  <c r="O87" i="4"/>
  <c r="P87" i="4"/>
  <c r="N36" i="4"/>
  <c r="O36" i="4"/>
  <c r="P36" i="4"/>
  <c r="A9" i="4"/>
  <c r="B9" i="4"/>
  <c r="C9" i="4"/>
  <c r="D9" i="4"/>
  <c r="E9" i="4"/>
  <c r="F9" i="4"/>
  <c r="G9" i="4"/>
  <c r="H9" i="4"/>
  <c r="I9" i="4"/>
  <c r="J9" i="4"/>
  <c r="K9" i="4"/>
  <c r="L9" i="4"/>
  <c r="A87" i="4"/>
  <c r="B87" i="4"/>
  <c r="C87" i="4"/>
  <c r="D87" i="4"/>
  <c r="E87" i="4"/>
  <c r="F87" i="4"/>
  <c r="G87" i="4"/>
  <c r="H87" i="4"/>
  <c r="I87" i="4"/>
  <c r="J87" i="4"/>
  <c r="K87" i="4"/>
  <c r="L87" i="4"/>
  <c r="A36" i="4"/>
  <c r="B36" i="4"/>
  <c r="C36" i="4"/>
  <c r="D36" i="4"/>
  <c r="E36" i="4"/>
  <c r="F36" i="4"/>
  <c r="G36" i="4"/>
  <c r="H36" i="4"/>
  <c r="I36" i="4"/>
  <c r="J36" i="4"/>
  <c r="K36" i="4"/>
  <c r="L36" i="4"/>
  <c r="F131" i="9"/>
  <c r="G131" i="9"/>
  <c r="H131" i="9"/>
  <c r="F137" i="9"/>
  <c r="G137" i="9"/>
  <c r="H137" i="9"/>
  <c r="F160" i="9"/>
  <c r="G160" i="9"/>
  <c r="H160" i="9"/>
  <c r="F11" i="9"/>
  <c r="G11" i="9"/>
  <c r="H11" i="9"/>
  <c r="F112" i="9"/>
  <c r="G112" i="9"/>
  <c r="H112" i="9"/>
  <c r="F193" i="9"/>
  <c r="G193" i="9"/>
  <c r="H193" i="9"/>
  <c r="F197" i="9"/>
  <c r="G197" i="9"/>
  <c r="H197" i="9"/>
  <c r="F232" i="9"/>
  <c r="G232" i="9"/>
  <c r="H232" i="9"/>
  <c r="F30" i="9"/>
  <c r="G30" i="9"/>
  <c r="H30" i="9"/>
  <c r="A131" i="9"/>
  <c r="B131" i="9"/>
  <c r="C131" i="9"/>
  <c r="D131" i="9"/>
  <c r="A137" i="9"/>
  <c r="B137" i="9"/>
  <c r="C137" i="9"/>
  <c r="D137" i="9"/>
  <c r="A160" i="9"/>
  <c r="B160" i="9"/>
  <c r="C160" i="9"/>
  <c r="D160" i="9"/>
  <c r="A11" i="9"/>
  <c r="B11" i="9"/>
  <c r="C11" i="9"/>
  <c r="D11" i="9"/>
  <c r="A112" i="9"/>
  <c r="B112" i="9"/>
  <c r="C112" i="9"/>
  <c r="D112" i="9"/>
  <c r="A193" i="9"/>
  <c r="B193" i="9"/>
  <c r="C193" i="9"/>
  <c r="D193" i="9"/>
  <c r="A197" i="9"/>
  <c r="B197" i="9"/>
  <c r="C197" i="9"/>
  <c r="D197" i="9"/>
  <c r="A232" i="9"/>
  <c r="B232" i="9"/>
  <c r="D232" i="9"/>
  <c r="A30" i="9"/>
  <c r="B30" i="9"/>
  <c r="D30" i="9"/>
  <c r="G75" i="8"/>
  <c r="H75" i="8"/>
  <c r="I75" i="8"/>
  <c r="G80" i="8"/>
  <c r="H80" i="8"/>
  <c r="I80" i="8"/>
  <c r="G32" i="8"/>
  <c r="H32" i="8"/>
  <c r="I32" i="8"/>
  <c r="G98" i="8"/>
  <c r="H98" i="8"/>
  <c r="I98" i="8"/>
  <c r="G127" i="8"/>
  <c r="H127" i="8"/>
  <c r="I127" i="8"/>
  <c r="A75" i="8"/>
  <c r="B75" i="8"/>
  <c r="C75" i="8"/>
  <c r="D75" i="8"/>
  <c r="E75" i="8"/>
  <c r="A80" i="8"/>
  <c r="B80" i="8"/>
  <c r="C80" i="8"/>
  <c r="D80" i="8"/>
  <c r="E80" i="8"/>
  <c r="A32" i="8"/>
  <c r="B32" i="8"/>
  <c r="C32" i="8"/>
  <c r="D32" i="8"/>
  <c r="E32" i="8"/>
  <c r="A98" i="8"/>
  <c r="B98" i="8"/>
  <c r="C98" i="8"/>
  <c r="D98" i="8"/>
  <c r="E98" i="8"/>
  <c r="A127" i="8"/>
  <c r="B127" i="8"/>
  <c r="D127" i="8"/>
  <c r="E127" i="8"/>
  <c r="F27" i="7"/>
  <c r="G27" i="7"/>
  <c r="H27" i="7"/>
  <c r="A27" i="7"/>
  <c r="B27" i="7"/>
  <c r="C27" i="7"/>
  <c r="D27" i="7"/>
  <c r="Q22" i="6"/>
  <c r="R22" i="6"/>
  <c r="S22" i="6"/>
  <c r="T22" i="6"/>
  <c r="U22" i="6"/>
  <c r="V22" i="6"/>
  <c r="W22" i="6"/>
  <c r="X22" i="6"/>
  <c r="Y22" i="6"/>
  <c r="Z22" i="6"/>
  <c r="N22" i="6"/>
  <c r="A22" i="6"/>
  <c r="B22" i="6"/>
  <c r="C22" i="6"/>
  <c r="D22" i="6"/>
  <c r="K54" i="5"/>
  <c r="L54" i="5"/>
  <c r="M54" i="5"/>
  <c r="N54" i="5"/>
  <c r="K142" i="5"/>
  <c r="L142" i="5"/>
  <c r="M142" i="5"/>
  <c r="N142" i="5"/>
  <c r="K124" i="5"/>
  <c r="L124" i="5"/>
  <c r="M124" i="5"/>
  <c r="N124" i="5"/>
  <c r="K143" i="5"/>
  <c r="L143" i="5"/>
  <c r="M143" i="5"/>
  <c r="N143" i="5"/>
  <c r="K222" i="5"/>
  <c r="L222" i="5"/>
  <c r="M222" i="5"/>
  <c r="N222" i="5"/>
  <c r="K231" i="5"/>
  <c r="L231" i="5"/>
  <c r="M231" i="5"/>
  <c r="N231" i="5"/>
  <c r="K74" i="5"/>
  <c r="L74" i="5"/>
  <c r="M74" i="5"/>
  <c r="N74" i="5"/>
  <c r="K248" i="5"/>
  <c r="M248" i="5"/>
  <c r="N248" i="5"/>
  <c r="K255" i="5"/>
  <c r="L255" i="5"/>
  <c r="M255" i="5"/>
  <c r="N255" i="5"/>
  <c r="K270" i="5"/>
  <c r="L270" i="5"/>
  <c r="M270" i="5"/>
  <c r="N270" i="5"/>
  <c r="F14" i="5"/>
  <c r="G14" i="5"/>
  <c r="H14" i="5"/>
  <c r="F179" i="5"/>
  <c r="G179" i="5"/>
  <c r="H179" i="5"/>
  <c r="F189" i="5"/>
  <c r="G189" i="5"/>
  <c r="H189" i="5"/>
  <c r="F30" i="5"/>
  <c r="G30" i="5"/>
  <c r="H30" i="5"/>
  <c r="F94" i="5"/>
  <c r="G94" i="5"/>
  <c r="H94" i="5"/>
  <c r="F222" i="5"/>
  <c r="G222" i="5"/>
  <c r="H222" i="5"/>
  <c r="F233" i="5"/>
  <c r="G233" i="5"/>
  <c r="H233" i="5"/>
  <c r="A14" i="5"/>
  <c r="B14" i="5"/>
  <c r="C14" i="5"/>
  <c r="D14" i="5"/>
  <c r="A179" i="5"/>
  <c r="B179" i="5"/>
  <c r="C179" i="5"/>
  <c r="D179" i="5"/>
  <c r="A189" i="5"/>
  <c r="B189" i="5"/>
  <c r="C189" i="5"/>
  <c r="D189" i="5"/>
  <c r="A30" i="5"/>
  <c r="B30" i="5"/>
  <c r="C30" i="5"/>
  <c r="D30" i="5"/>
  <c r="A94" i="5"/>
  <c r="B94" i="5"/>
  <c r="C94" i="5"/>
  <c r="D94" i="5"/>
  <c r="A222" i="5"/>
  <c r="B222" i="5"/>
  <c r="C222" i="5"/>
  <c r="D222" i="5"/>
  <c r="A233" i="5"/>
  <c r="B233" i="5"/>
  <c r="C233" i="5"/>
  <c r="D233" i="5"/>
  <c r="Q92" i="3"/>
  <c r="O104" i="3"/>
  <c r="P104" i="3"/>
  <c r="Q104" i="3"/>
  <c r="O52" i="3"/>
  <c r="P52" i="3"/>
  <c r="Q52" i="3"/>
  <c r="O255" i="3"/>
  <c r="P255" i="3"/>
  <c r="Q255" i="3"/>
  <c r="O293" i="3"/>
  <c r="P293" i="3"/>
  <c r="Q293" i="3"/>
  <c r="O183" i="3"/>
  <c r="P183" i="3"/>
  <c r="Q183" i="3"/>
  <c r="O207" i="3"/>
  <c r="P207" i="3"/>
  <c r="Q207" i="3"/>
  <c r="O223" i="3"/>
  <c r="P223" i="3"/>
  <c r="Q223" i="3"/>
  <c r="O96" i="3"/>
  <c r="P96" i="3"/>
  <c r="Q96" i="3"/>
  <c r="O224" i="3"/>
  <c r="P224" i="3"/>
  <c r="Q224" i="3"/>
  <c r="Q7" i="3"/>
  <c r="J104" i="3"/>
  <c r="K104" i="3"/>
  <c r="L104" i="3"/>
  <c r="M104" i="3"/>
  <c r="J52" i="3"/>
  <c r="K52" i="3"/>
  <c r="L52" i="3"/>
  <c r="M52" i="3"/>
  <c r="J255" i="3"/>
  <c r="K255" i="3"/>
  <c r="L255" i="3"/>
  <c r="M255" i="3"/>
  <c r="J293" i="3"/>
  <c r="K293" i="3"/>
  <c r="L293" i="3"/>
  <c r="M293" i="3"/>
  <c r="J183" i="3"/>
  <c r="K183" i="3"/>
  <c r="L183" i="3"/>
  <c r="M183" i="3"/>
  <c r="J207" i="3"/>
  <c r="K207" i="3"/>
  <c r="L207" i="3"/>
  <c r="M207" i="3"/>
  <c r="J223" i="3"/>
  <c r="K223" i="3"/>
  <c r="L223" i="3"/>
  <c r="M223" i="3"/>
  <c r="J96" i="3"/>
  <c r="K96" i="3"/>
  <c r="L96" i="3"/>
  <c r="M96" i="3"/>
  <c r="J224" i="3"/>
  <c r="K224" i="3"/>
  <c r="M224" i="3"/>
  <c r="F245" i="3"/>
  <c r="G245" i="3"/>
  <c r="H245" i="3"/>
  <c r="F109" i="3"/>
  <c r="G109" i="3"/>
  <c r="H109" i="3"/>
  <c r="F271" i="3"/>
  <c r="G271" i="3"/>
  <c r="H271" i="3"/>
  <c r="F187" i="3"/>
  <c r="G187" i="3"/>
  <c r="H187" i="3"/>
  <c r="F63" i="3"/>
  <c r="G63" i="3"/>
  <c r="H63" i="3"/>
  <c r="F74" i="3"/>
  <c r="G74" i="3"/>
  <c r="H74" i="3"/>
  <c r="F176" i="3"/>
  <c r="G176" i="3"/>
  <c r="H176" i="3"/>
  <c r="F210" i="3"/>
  <c r="G210" i="3"/>
  <c r="H210" i="3"/>
  <c r="F11" i="3"/>
  <c r="G11" i="3"/>
  <c r="H11" i="3"/>
  <c r="A245" i="3"/>
  <c r="B245" i="3"/>
  <c r="C245" i="3"/>
  <c r="D245" i="3"/>
  <c r="A109" i="3"/>
  <c r="B109" i="3"/>
  <c r="C109" i="3"/>
  <c r="D109" i="3"/>
  <c r="A271" i="3"/>
  <c r="B271" i="3"/>
  <c r="C271" i="3"/>
  <c r="D271" i="3"/>
  <c r="A187" i="3"/>
  <c r="B187" i="3"/>
  <c r="D187" i="3"/>
  <c r="A63" i="3"/>
  <c r="B63" i="3"/>
  <c r="D63" i="3"/>
  <c r="A74" i="3"/>
  <c r="B74" i="3"/>
  <c r="D74" i="3"/>
  <c r="A176" i="3"/>
  <c r="B176" i="3"/>
  <c r="D176" i="3"/>
  <c r="A210" i="3"/>
  <c r="B210" i="3"/>
  <c r="D210" i="3"/>
  <c r="A11" i="3"/>
  <c r="B11" i="3"/>
  <c r="D11" i="3"/>
  <c r="N80" i="4"/>
  <c r="O80" i="4"/>
  <c r="P80" i="4"/>
  <c r="N43" i="4"/>
  <c r="O43" i="4"/>
  <c r="P43" i="4"/>
  <c r="N24" i="4"/>
  <c r="O24" i="4"/>
  <c r="P24" i="4"/>
  <c r="N56" i="4"/>
  <c r="O56" i="4"/>
  <c r="P56" i="4"/>
  <c r="A80" i="4"/>
  <c r="B80" i="4"/>
  <c r="C80" i="4"/>
  <c r="D80" i="4"/>
  <c r="E80" i="4"/>
  <c r="F80" i="4"/>
  <c r="G80" i="4"/>
  <c r="H80" i="4"/>
  <c r="I80" i="4"/>
  <c r="J80" i="4"/>
  <c r="K80" i="4"/>
  <c r="L80" i="4"/>
  <c r="A43" i="4"/>
  <c r="B43" i="4"/>
  <c r="D43" i="4"/>
  <c r="E43" i="4"/>
  <c r="F43" i="4"/>
  <c r="G43" i="4"/>
  <c r="H43" i="4"/>
  <c r="I43" i="4"/>
  <c r="J43" i="4"/>
  <c r="K43" i="4"/>
  <c r="L43" i="4"/>
  <c r="A24" i="4"/>
  <c r="B24" i="4"/>
  <c r="C24" i="4"/>
  <c r="D24" i="4"/>
  <c r="E24" i="4"/>
  <c r="F24" i="4"/>
  <c r="G24" i="4"/>
  <c r="H24" i="4"/>
  <c r="I24" i="4"/>
  <c r="J24" i="4"/>
  <c r="K24" i="4"/>
  <c r="L24" i="4"/>
  <c r="A56" i="4"/>
  <c r="B56" i="4"/>
  <c r="C56" i="4"/>
  <c r="D56" i="4"/>
  <c r="E56" i="4"/>
  <c r="F56" i="4"/>
  <c r="G56" i="4"/>
  <c r="H56" i="4"/>
  <c r="I56" i="4"/>
  <c r="J56" i="4"/>
  <c r="K56" i="4"/>
  <c r="L56" i="4"/>
  <c r="F152" i="9"/>
  <c r="G152" i="9"/>
  <c r="H152" i="9"/>
  <c r="F8" i="9"/>
  <c r="G8" i="9"/>
  <c r="H8" i="9"/>
  <c r="F21" i="9"/>
  <c r="G21" i="9"/>
  <c r="H21" i="9"/>
  <c r="F189" i="9"/>
  <c r="G189" i="9"/>
  <c r="H189" i="9"/>
  <c r="F52" i="9"/>
  <c r="G52" i="9"/>
  <c r="H52" i="9"/>
  <c r="F39" i="9"/>
  <c r="G39" i="9"/>
  <c r="H39" i="9"/>
  <c r="F44" i="9"/>
  <c r="G44" i="9"/>
  <c r="H44" i="9"/>
  <c r="F51" i="9"/>
  <c r="G51" i="9"/>
  <c r="H51" i="9"/>
  <c r="A152" i="9"/>
  <c r="B152" i="9"/>
  <c r="C152" i="9"/>
  <c r="D152" i="9"/>
  <c r="A8" i="9"/>
  <c r="B8" i="9"/>
  <c r="C8" i="9"/>
  <c r="D8" i="9"/>
  <c r="A21" i="9"/>
  <c r="B21" i="9"/>
  <c r="C21" i="9"/>
  <c r="D21" i="9"/>
  <c r="A189" i="9"/>
  <c r="B189" i="9"/>
  <c r="C189" i="9"/>
  <c r="D189" i="9"/>
  <c r="A52" i="9"/>
  <c r="B52" i="9"/>
  <c r="C52" i="9"/>
  <c r="D52" i="9"/>
  <c r="A39" i="9"/>
  <c r="B39" i="9"/>
  <c r="C39" i="9"/>
  <c r="D39" i="9"/>
  <c r="A44" i="9"/>
  <c r="B44" i="9"/>
  <c r="C44" i="9"/>
  <c r="D44" i="9"/>
  <c r="A51" i="9"/>
  <c r="B51" i="9"/>
  <c r="D51" i="9"/>
  <c r="G81" i="8"/>
  <c r="H81" i="8"/>
  <c r="I81" i="8"/>
  <c r="G89" i="8"/>
  <c r="H89" i="8"/>
  <c r="I89" i="8"/>
  <c r="G29" i="8"/>
  <c r="H29" i="8"/>
  <c r="I29" i="8"/>
  <c r="G96" i="8"/>
  <c r="H96" i="8"/>
  <c r="I96" i="8"/>
  <c r="G11" i="8"/>
  <c r="H11" i="8"/>
  <c r="I11" i="8"/>
  <c r="A81" i="8"/>
  <c r="B81" i="8"/>
  <c r="C81" i="8"/>
  <c r="D81" i="8"/>
  <c r="E81" i="8"/>
  <c r="A89" i="8"/>
  <c r="B89" i="8"/>
  <c r="C89" i="8"/>
  <c r="D89" i="8"/>
  <c r="E89" i="8"/>
  <c r="A29" i="8"/>
  <c r="B29" i="8"/>
  <c r="C29" i="8"/>
  <c r="D29" i="8"/>
  <c r="E29" i="8"/>
  <c r="A96" i="8"/>
  <c r="B96" i="8"/>
  <c r="C96" i="8"/>
  <c r="D96" i="8"/>
  <c r="E96" i="8"/>
  <c r="A11" i="8"/>
  <c r="B11" i="8"/>
  <c r="C11" i="8"/>
  <c r="D11" i="8"/>
  <c r="E11" i="8"/>
  <c r="F12" i="7"/>
  <c r="G12" i="7"/>
  <c r="H12" i="7"/>
  <c r="A12" i="7"/>
  <c r="B12" i="7"/>
  <c r="C12" i="7"/>
  <c r="D12" i="7"/>
  <c r="O33" i="6"/>
  <c r="O50" i="6"/>
  <c r="Q50" i="6"/>
  <c r="R50" i="6"/>
  <c r="S50" i="6"/>
  <c r="T50" i="6"/>
  <c r="U50" i="6"/>
  <c r="V50" i="6"/>
  <c r="W50" i="6"/>
  <c r="X50" i="6"/>
  <c r="Y50" i="6"/>
  <c r="Z50" i="6"/>
  <c r="Q33" i="6"/>
  <c r="R33" i="6"/>
  <c r="S33" i="6"/>
  <c r="T33" i="6"/>
  <c r="U33" i="6"/>
  <c r="V33" i="6"/>
  <c r="W33" i="6"/>
  <c r="X33" i="6"/>
  <c r="Y33" i="6"/>
  <c r="Z33" i="6"/>
  <c r="N50" i="6"/>
  <c r="N33" i="6"/>
  <c r="I50" i="6"/>
  <c r="J50" i="6"/>
  <c r="K50" i="6"/>
  <c r="L50" i="6"/>
  <c r="I33" i="6"/>
  <c r="J33" i="6"/>
  <c r="K33" i="6"/>
  <c r="L33" i="6"/>
  <c r="A50" i="6"/>
  <c r="B50" i="6"/>
  <c r="C50" i="6"/>
  <c r="D50" i="6"/>
  <c r="A33" i="6"/>
  <c r="B33" i="6"/>
  <c r="C33" i="6"/>
  <c r="D33" i="6"/>
  <c r="K161" i="5"/>
  <c r="L161" i="5"/>
  <c r="M161" i="5"/>
  <c r="N161" i="5"/>
  <c r="K168" i="5"/>
  <c r="L168" i="5"/>
  <c r="M168" i="5"/>
  <c r="N168" i="5"/>
  <c r="K188" i="5"/>
  <c r="L188" i="5"/>
  <c r="M188" i="5"/>
  <c r="N188" i="5"/>
  <c r="K147" i="5"/>
  <c r="L147" i="5"/>
  <c r="M147" i="5"/>
  <c r="N147" i="5"/>
  <c r="K205" i="5"/>
  <c r="L205" i="5"/>
  <c r="M205" i="5"/>
  <c r="N205" i="5"/>
  <c r="K217" i="5"/>
  <c r="L217" i="5"/>
  <c r="M217" i="5"/>
  <c r="N217" i="5"/>
  <c r="K60" i="5"/>
  <c r="L60" i="5"/>
  <c r="M60" i="5"/>
  <c r="N60" i="5"/>
  <c r="K228" i="5"/>
  <c r="L228" i="5"/>
  <c r="M228" i="5"/>
  <c r="N228" i="5"/>
  <c r="K148" i="5"/>
  <c r="L148" i="5"/>
  <c r="M148" i="5"/>
  <c r="N148" i="5"/>
  <c r="K242" i="5"/>
  <c r="L242" i="5"/>
  <c r="M242" i="5"/>
  <c r="N242" i="5"/>
  <c r="K260" i="5"/>
  <c r="L260" i="5"/>
  <c r="M260" i="5"/>
  <c r="N260" i="5"/>
  <c r="K152" i="5"/>
  <c r="L152" i="5"/>
  <c r="M152" i="5"/>
  <c r="N152" i="5"/>
  <c r="F126" i="5"/>
  <c r="G126" i="5"/>
  <c r="H126" i="5"/>
  <c r="F143" i="5"/>
  <c r="G143" i="5"/>
  <c r="H143" i="5"/>
  <c r="F145" i="5"/>
  <c r="G145" i="5"/>
  <c r="H145" i="5"/>
  <c r="F17" i="5"/>
  <c r="G17" i="5"/>
  <c r="H17" i="5"/>
  <c r="F199" i="5"/>
  <c r="G199" i="5"/>
  <c r="H199" i="5"/>
  <c r="F201" i="5"/>
  <c r="G201" i="5"/>
  <c r="H201" i="5"/>
  <c r="A126" i="5"/>
  <c r="B126" i="5"/>
  <c r="C126" i="5"/>
  <c r="D126" i="5"/>
  <c r="A143" i="5"/>
  <c r="B143" i="5"/>
  <c r="C143" i="5"/>
  <c r="D143" i="5"/>
  <c r="A145" i="5"/>
  <c r="B145" i="5"/>
  <c r="C145" i="5"/>
  <c r="D145" i="5"/>
  <c r="A17" i="5"/>
  <c r="B17" i="5"/>
  <c r="C17" i="5"/>
  <c r="D17" i="5"/>
  <c r="A199" i="5"/>
  <c r="B199" i="5"/>
  <c r="C199" i="5"/>
  <c r="D199" i="5"/>
  <c r="A201" i="5"/>
  <c r="B201" i="5"/>
  <c r="C201" i="5"/>
  <c r="D201" i="5"/>
  <c r="Q118" i="3"/>
  <c r="Q209" i="3"/>
  <c r="Q49" i="3"/>
  <c r="Q282" i="3"/>
  <c r="Q102" i="3"/>
  <c r="Q93" i="3"/>
  <c r="O160" i="3"/>
  <c r="P160" i="3"/>
  <c r="Q160" i="3"/>
  <c r="O222" i="3"/>
  <c r="P222" i="3"/>
  <c r="Q222" i="3"/>
  <c r="O315" i="3"/>
  <c r="P315" i="3"/>
  <c r="Q315" i="3"/>
  <c r="O77" i="3"/>
  <c r="P77" i="3"/>
  <c r="Q77" i="3"/>
  <c r="O233" i="3"/>
  <c r="P233" i="3"/>
  <c r="Q233" i="3"/>
  <c r="O168" i="3"/>
  <c r="P168" i="3"/>
  <c r="Q168" i="3"/>
  <c r="O237" i="3"/>
  <c r="P237" i="3"/>
  <c r="Q237" i="3"/>
  <c r="J160" i="3"/>
  <c r="K160" i="3"/>
  <c r="M160" i="3"/>
  <c r="J222" i="3"/>
  <c r="K222" i="3"/>
  <c r="M222" i="3"/>
  <c r="J315" i="3"/>
  <c r="K315" i="3"/>
  <c r="M315" i="3"/>
  <c r="J77" i="3"/>
  <c r="K77" i="3"/>
  <c r="M77" i="3"/>
  <c r="J233" i="3"/>
  <c r="K233" i="3"/>
  <c r="M233" i="3"/>
  <c r="J168" i="3"/>
  <c r="K168" i="3"/>
  <c r="M168" i="3"/>
  <c r="J237" i="3"/>
  <c r="K237" i="3"/>
  <c r="M237" i="3"/>
  <c r="H169" i="3"/>
  <c r="H42" i="3"/>
  <c r="H250" i="3"/>
  <c r="H255" i="3"/>
  <c r="H212" i="3"/>
  <c r="F140" i="3"/>
  <c r="G140" i="3"/>
  <c r="H140" i="3"/>
  <c r="F104" i="3"/>
  <c r="G104" i="3"/>
  <c r="H104" i="3"/>
  <c r="F292" i="3"/>
  <c r="G292" i="3"/>
  <c r="H292" i="3"/>
  <c r="F46" i="3"/>
  <c r="G46" i="3"/>
  <c r="H46" i="3"/>
  <c r="F96" i="3"/>
  <c r="G96" i="3"/>
  <c r="H96" i="3"/>
  <c r="A140" i="3"/>
  <c r="B140" i="3"/>
  <c r="C140" i="3"/>
  <c r="D140" i="3"/>
  <c r="A104" i="3"/>
  <c r="B104" i="3"/>
  <c r="D104" i="3"/>
  <c r="A292" i="3"/>
  <c r="B292" i="3"/>
  <c r="D292" i="3"/>
  <c r="A46" i="3"/>
  <c r="B46" i="3"/>
  <c r="D46" i="3"/>
  <c r="A96" i="3"/>
  <c r="B96" i="3"/>
  <c r="D96" i="3"/>
  <c r="N12" i="4"/>
  <c r="O12" i="4"/>
  <c r="P12" i="4"/>
  <c r="N49" i="4"/>
  <c r="O49" i="4"/>
  <c r="P49" i="4"/>
  <c r="N29" i="4"/>
  <c r="O29" i="4"/>
  <c r="P29" i="4"/>
  <c r="A12" i="4"/>
  <c r="B12" i="4"/>
  <c r="C12" i="4"/>
  <c r="D12" i="4"/>
  <c r="E12" i="4"/>
  <c r="F12" i="4"/>
  <c r="G12" i="4"/>
  <c r="H12" i="4"/>
  <c r="I12" i="4"/>
  <c r="J12" i="4"/>
  <c r="K12" i="4"/>
  <c r="L12" i="4"/>
  <c r="A49" i="4"/>
  <c r="B49" i="4"/>
  <c r="C49" i="4"/>
  <c r="D49" i="4"/>
  <c r="E49" i="4"/>
  <c r="F49" i="4"/>
  <c r="G49" i="4"/>
  <c r="H49" i="4"/>
  <c r="I49" i="4"/>
  <c r="J49" i="4"/>
  <c r="K49" i="4"/>
  <c r="L49" i="4"/>
  <c r="A29" i="4"/>
  <c r="B29" i="4"/>
  <c r="C29" i="4"/>
  <c r="D29" i="4"/>
  <c r="E29" i="4"/>
  <c r="F29" i="4"/>
  <c r="G29" i="4"/>
  <c r="H29" i="4"/>
  <c r="I29" i="4"/>
  <c r="J29" i="4"/>
  <c r="K29" i="4"/>
  <c r="L29" i="4"/>
  <c r="AX59" i="1"/>
  <c r="AW59" i="1"/>
  <c r="AX58" i="1"/>
  <c r="AW58" i="1"/>
  <c r="AX57" i="1"/>
  <c r="AW57" i="1"/>
  <c r="AX56" i="1"/>
  <c r="AW56" i="1"/>
  <c r="AX55" i="1"/>
  <c r="AW55" i="1"/>
  <c r="AX54" i="1"/>
  <c r="AW54" i="1"/>
  <c r="AX53" i="1"/>
  <c r="AW53" i="1"/>
  <c r="AX52" i="1"/>
  <c r="AW52" i="1"/>
  <c r="AX51" i="1"/>
  <c r="AW51" i="1"/>
  <c r="AX50" i="1"/>
  <c r="AW50" i="1"/>
  <c r="AX49" i="1"/>
  <c r="AW49" i="1"/>
  <c r="AX48" i="1"/>
  <c r="AW48" i="1"/>
  <c r="AX47" i="1"/>
  <c r="AW47" i="1"/>
  <c r="AX46" i="1"/>
  <c r="AW46" i="1"/>
  <c r="AX45" i="1"/>
  <c r="AW45" i="1"/>
  <c r="AX44" i="1"/>
  <c r="AW44" i="1"/>
  <c r="AX43" i="1"/>
  <c r="AW43" i="1"/>
  <c r="AX42" i="1"/>
  <c r="AW42" i="1"/>
  <c r="AX41" i="1"/>
  <c r="AW41" i="1"/>
  <c r="AX40" i="1"/>
  <c r="AW40" i="1"/>
  <c r="AX39" i="1"/>
  <c r="AW39" i="1"/>
  <c r="AX38" i="1"/>
  <c r="AW38" i="1"/>
  <c r="AX37" i="1"/>
  <c r="AW37" i="1"/>
  <c r="AX36" i="1"/>
  <c r="AW36" i="1"/>
  <c r="AX35" i="1"/>
  <c r="AW35" i="1"/>
  <c r="AX34" i="1"/>
  <c r="AW34" i="1"/>
  <c r="AX33" i="1"/>
  <c r="AW33" i="1"/>
  <c r="AX59" i="2"/>
  <c r="AW59" i="2"/>
  <c r="AX58" i="2"/>
  <c r="AW58" i="2"/>
  <c r="AX57" i="2"/>
  <c r="AW57" i="2"/>
  <c r="AX56" i="2"/>
  <c r="AW56" i="2"/>
  <c r="AX55" i="2"/>
  <c r="AW55" i="2"/>
  <c r="AX54" i="2"/>
  <c r="AW54" i="2"/>
  <c r="AX53" i="2"/>
  <c r="AW53" i="2"/>
  <c r="AX52" i="2"/>
  <c r="AW52" i="2"/>
  <c r="AX51" i="2"/>
  <c r="AW51" i="2"/>
  <c r="AX50" i="2"/>
  <c r="AW50" i="2"/>
  <c r="AX49" i="2"/>
  <c r="AW49" i="2"/>
  <c r="AX48" i="2"/>
  <c r="AW48" i="2"/>
  <c r="AX47" i="2"/>
  <c r="AW47" i="2"/>
  <c r="AX46" i="2"/>
  <c r="AW46" i="2"/>
  <c r="AX45" i="2"/>
  <c r="AW45" i="2"/>
  <c r="AX44" i="2"/>
  <c r="AW44" i="2"/>
  <c r="AX43" i="2"/>
  <c r="AW43" i="2"/>
  <c r="AX42" i="2"/>
  <c r="AW42" i="2"/>
  <c r="AX41" i="2"/>
  <c r="AW41" i="2"/>
  <c r="AX40" i="2"/>
  <c r="AW40" i="2"/>
  <c r="AX39" i="2"/>
  <c r="AW39" i="2"/>
  <c r="AX38" i="2"/>
  <c r="AW38" i="2"/>
  <c r="AX37" i="2"/>
  <c r="AW37" i="2"/>
  <c r="AX36" i="2"/>
  <c r="AW36" i="2"/>
  <c r="AX35" i="2"/>
  <c r="AW35" i="2"/>
  <c r="AX34" i="2"/>
  <c r="AW34" i="2"/>
  <c r="AX33" i="2"/>
  <c r="AW33" i="2"/>
  <c r="AX60" i="2"/>
  <c r="AW60" i="2"/>
  <c r="AU36" i="2"/>
  <c r="AU45" i="2"/>
  <c r="AU58" i="2"/>
  <c r="AU53" i="2"/>
  <c r="AU40" i="2"/>
  <c r="AU35" i="2"/>
  <c r="AU43" i="2"/>
  <c r="AU48" i="2"/>
  <c r="AU59" i="2"/>
  <c r="AU54" i="2"/>
  <c r="AU47" i="2"/>
  <c r="AU41" i="2"/>
  <c r="AU46" i="2"/>
  <c r="AU55" i="2"/>
  <c r="AU33" i="2"/>
  <c r="AU52" i="2"/>
  <c r="AU49" i="2"/>
  <c r="AU51" i="2"/>
  <c r="AU39" i="2"/>
  <c r="AU38" i="2"/>
  <c r="AU34" i="2"/>
  <c r="AU57" i="2"/>
  <c r="AU42" i="2"/>
  <c r="AU44" i="2"/>
  <c r="AU56" i="2"/>
  <c r="AU60" i="2"/>
  <c r="AU37" i="2"/>
  <c r="AU50" i="2"/>
  <c r="AX60" i="1"/>
  <c r="AW60" i="1"/>
  <c r="AU60" i="1"/>
  <c r="AU39" i="1"/>
  <c r="AU35" i="1"/>
  <c r="AU59" i="1"/>
  <c r="AU36" i="1"/>
  <c r="AU41" i="1"/>
  <c r="AU50" i="1"/>
  <c r="AU42" i="1"/>
  <c r="AU44" i="1"/>
  <c r="AU55" i="1"/>
  <c r="AU40" i="1"/>
  <c r="AU33" i="1"/>
  <c r="AU49" i="1"/>
  <c r="AU45" i="1"/>
  <c r="AU38" i="1"/>
  <c r="AU47" i="1"/>
  <c r="AU48" i="1"/>
  <c r="AU57" i="1"/>
  <c r="AU53" i="1"/>
  <c r="AU46" i="1"/>
  <c r="AU34" i="1"/>
  <c r="AU37" i="1"/>
  <c r="AU43" i="1"/>
  <c r="AU54" i="1"/>
  <c r="AU52" i="1"/>
  <c r="AU56" i="1"/>
  <c r="AU58" i="1"/>
  <c r="AU51" i="1"/>
  <c r="BV32" i="1"/>
  <c r="BU32" i="1"/>
  <c r="BT32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V5" i="1"/>
  <c r="BV4" i="1"/>
  <c r="BV3" i="1"/>
  <c r="AV51" i="1"/>
  <c r="AV60" i="1"/>
  <c r="AV39" i="1"/>
  <c r="AV35" i="1"/>
  <c r="AV59" i="1"/>
  <c r="AV36" i="1"/>
  <c r="AV41" i="1"/>
  <c r="AV50" i="1"/>
  <c r="AV42" i="1"/>
  <c r="AV44" i="1"/>
  <c r="AV55" i="1"/>
  <c r="AV40" i="1"/>
  <c r="AV33" i="1"/>
  <c r="AV49" i="1"/>
  <c r="AV45" i="1"/>
  <c r="AV38" i="1"/>
  <c r="AV47" i="1"/>
  <c r="AV48" i="1"/>
  <c r="AV57" i="1"/>
  <c r="AV53" i="1"/>
  <c r="AV46" i="1"/>
  <c r="AV34" i="1"/>
  <c r="AV37" i="1"/>
  <c r="AV43" i="1"/>
  <c r="AV54" i="1"/>
  <c r="AV52" i="1"/>
  <c r="AV56" i="1"/>
  <c r="AV58" i="1"/>
  <c r="AV50" i="2"/>
  <c r="AV36" i="2"/>
  <c r="AV45" i="2"/>
  <c r="AV58" i="2"/>
  <c r="AV53" i="2"/>
  <c r="AV40" i="2"/>
  <c r="AV35" i="2"/>
  <c r="AV43" i="2"/>
  <c r="AV48" i="2"/>
  <c r="AV59" i="2"/>
  <c r="AV54" i="2"/>
  <c r="AV47" i="2"/>
  <c r="AV41" i="2"/>
  <c r="AV46" i="2"/>
  <c r="AV55" i="2"/>
  <c r="AV33" i="2"/>
  <c r="AV52" i="2"/>
  <c r="AV49" i="2"/>
  <c r="AV51" i="2"/>
  <c r="AV39" i="2"/>
  <c r="AV38" i="2"/>
  <c r="AV34" i="2"/>
  <c r="AV57" i="2"/>
  <c r="AV42" i="2"/>
  <c r="AV44" i="2"/>
  <c r="AV56" i="2"/>
  <c r="AV60" i="2"/>
  <c r="AV37" i="2"/>
  <c r="Z70" i="2"/>
  <c r="Z69" i="2"/>
  <c r="Z68" i="2"/>
  <c r="Z67" i="2"/>
  <c r="Z66" i="2"/>
  <c r="Z65" i="2"/>
  <c r="Z64" i="2"/>
  <c r="Z63" i="2"/>
  <c r="Z62" i="2"/>
  <c r="Z61" i="2"/>
  <c r="Z60" i="2"/>
  <c r="Z58" i="2"/>
  <c r="Z57" i="2"/>
  <c r="Z56" i="2"/>
  <c r="Z55" i="2"/>
  <c r="Z54" i="2"/>
  <c r="Z52" i="2"/>
  <c r="Z51" i="2"/>
  <c r="Z49" i="2"/>
  <c r="Z48" i="2"/>
  <c r="Z47" i="2"/>
  <c r="Z46" i="2"/>
  <c r="Z44" i="2"/>
  <c r="Z43" i="2"/>
  <c r="Z42" i="2"/>
  <c r="Z41" i="2"/>
  <c r="Z39" i="2"/>
  <c r="Z38" i="2"/>
  <c r="Z37" i="2"/>
  <c r="Z35" i="2"/>
  <c r="Z34" i="2"/>
  <c r="Z33" i="2"/>
  <c r="Z30" i="2"/>
  <c r="Z29" i="2"/>
  <c r="Z27" i="2"/>
  <c r="Z26" i="2"/>
  <c r="Z25" i="2"/>
  <c r="Z22" i="2"/>
  <c r="Z21" i="2"/>
  <c r="Z20" i="2"/>
  <c r="Z19" i="2"/>
  <c r="Z18" i="2"/>
  <c r="Z17" i="2"/>
  <c r="Z16" i="2"/>
  <c r="Z15" i="2"/>
  <c r="Z14" i="2"/>
  <c r="Z12" i="2"/>
  <c r="Z11" i="2"/>
  <c r="Z10" i="2"/>
  <c r="Z8" i="2"/>
  <c r="Z7" i="2"/>
  <c r="Z6" i="2"/>
  <c r="Z5" i="2"/>
  <c r="Z4" i="2"/>
  <c r="Z3" i="2"/>
  <c r="Z81" i="1"/>
  <c r="Z80" i="1"/>
  <c r="Z70" i="1"/>
  <c r="Z69" i="1"/>
  <c r="Z68" i="1"/>
  <c r="Z67" i="1"/>
  <c r="Z66" i="1"/>
  <c r="Z65" i="1"/>
  <c r="Z64" i="1"/>
  <c r="Z63" i="1"/>
  <c r="Z62" i="1"/>
  <c r="Z61" i="1"/>
  <c r="Z60" i="1"/>
  <c r="Z58" i="1"/>
  <c r="Z57" i="1"/>
  <c r="Z56" i="1"/>
  <c r="Z55" i="1"/>
  <c r="Z54" i="1"/>
  <c r="Z52" i="1"/>
  <c r="Z51" i="1"/>
  <c r="Z49" i="1"/>
  <c r="Z48" i="1"/>
  <c r="Z47" i="1"/>
  <c r="Z46" i="1"/>
  <c r="Z44" i="1"/>
  <c r="Z43" i="1"/>
  <c r="Z42" i="1"/>
  <c r="Z41" i="1"/>
  <c r="Z39" i="1"/>
  <c r="Z38" i="1"/>
  <c r="Z37" i="1"/>
  <c r="Z35" i="1"/>
  <c r="Z34" i="1"/>
  <c r="Z33" i="1"/>
  <c r="Z30" i="1"/>
  <c r="Z27" i="1"/>
  <c r="Z26" i="1"/>
  <c r="Z22" i="1"/>
  <c r="Z21" i="1"/>
  <c r="Z20" i="1"/>
  <c r="Z19" i="1"/>
  <c r="Z18" i="1"/>
  <c r="Z17" i="1"/>
  <c r="Z16" i="1"/>
  <c r="Z15" i="1"/>
  <c r="Z14" i="1"/>
  <c r="Z12" i="1"/>
  <c r="Z11" i="1"/>
  <c r="Z10" i="1"/>
  <c r="Z8" i="1"/>
  <c r="Z7" i="1"/>
  <c r="Z6" i="1"/>
  <c r="Z5" i="1"/>
  <c r="Z4" i="1"/>
  <c r="Z3" i="1"/>
  <c r="Q12" i="4"/>
  <c r="M12" i="4"/>
  <c r="AF70" i="2"/>
  <c r="AF69" i="2"/>
  <c r="AF68" i="2"/>
  <c r="AF67" i="2"/>
  <c r="AF66" i="2"/>
  <c r="AF65" i="2"/>
  <c r="AF64" i="2"/>
  <c r="AF63" i="2"/>
  <c r="AF62" i="2"/>
  <c r="AF61" i="2"/>
  <c r="AF60" i="2"/>
  <c r="AF58" i="2"/>
  <c r="AF57" i="2"/>
  <c r="AF56" i="2"/>
  <c r="AF55" i="2"/>
  <c r="AF54" i="2"/>
  <c r="AF52" i="2"/>
  <c r="AF51" i="2"/>
  <c r="AF49" i="2"/>
  <c r="AF48" i="2"/>
  <c r="AF47" i="2"/>
  <c r="AF46" i="2"/>
  <c r="AF44" i="2"/>
  <c r="AF43" i="2"/>
  <c r="AF42" i="2"/>
  <c r="AF41" i="2"/>
  <c r="AF39" i="2"/>
  <c r="AF38" i="2"/>
  <c r="AF37" i="2"/>
  <c r="AF35" i="2"/>
  <c r="AF34" i="2"/>
  <c r="AF33" i="2"/>
  <c r="AF30" i="2"/>
  <c r="AF29" i="2"/>
  <c r="AF27" i="2"/>
  <c r="AF26" i="2"/>
  <c r="AF25" i="2"/>
  <c r="AF22" i="2"/>
  <c r="AF21" i="2"/>
  <c r="AF20" i="2"/>
  <c r="AF19" i="2"/>
  <c r="AF18" i="2"/>
  <c r="AF17" i="2"/>
  <c r="AF16" i="2"/>
  <c r="AF15" i="2"/>
  <c r="AF14" i="2"/>
  <c r="AF12" i="2"/>
  <c r="AF11" i="2"/>
  <c r="AF10" i="2"/>
  <c r="AF8" i="2"/>
  <c r="AF7" i="2"/>
  <c r="AF6" i="2"/>
  <c r="AF5" i="2"/>
  <c r="AF4" i="2"/>
  <c r="AF3" i="2"/>
  <c r="AF81" i="1"/>
  <c r="AF80" i="1"/>
  <c r="AF70" i="1"/>
  <c r="AF69" i="1"/>
  <c r="AF68" i="1"/>
  <c r="AF67" i="1"/>
  <c r="AF66" i="1"/>
  <c r="AF65" i="1"/>
  <c r="AF64" i="1"/>
  <c r="AF63" i="1"/>
  <c r="AF62" i="1"/>
  <c r="AF61" i="1"/>
  <c r="AF60" i="1"/>
  <c r="AF58" i="1"/>
  <c r="AF57" i="1"/>
  <c r="AF56" i="1"/>
  <c r="AF55" i="1"/>
  <c r="AF54" i="1"/>
  <c r="AF52" i="1"/>
  <c r="AF51" i="1"/>
  <c r="AF49" i="1"/>
  <c r="AF48" i="1"/>
  <c r="AF47" i="1"/>
  <c r="AF46" i="1"/>
  <c r="AF44" i="1"/>
  <c r="AF43" i="1"/>
  <c r="AF42" i="1"/>
  <c r="AF41" i="1"/>
  <c r="AF39" i="1"/>
  <c r="AF38" i="1"/>
  <c r="AF37" i="1"/>
  <c r="AF35" i="1"/>
  <c r="AF34" i="1"/>
  <c r="AF33" i="1"/>
  <c r="AF30" i="1"/>
  <c r="AF27" i="1"/>
  <c r="AF26" i="1"/>
  <c r="AF22" i="1"/>
  <c r="AF21" i="1"/>
  <c r="AF20" i="1"/>
  <c r="AF19" i="1"/>
  <c r="AF18" i="1"/>
  <c r="AF17" i="1"/>
  <c r="AF16" i="1"/>
  <c r="AF15" i="1"/>
  <c r="AF14" i="1"/>
  <c r="AF12" i="1"/>
  <c r="AF11" i="1"/>
  <c r="AF10" i="1"/>
  <c r="AF8" i="1"/>
  <c r="AF7" i="1"/>
  <c r="AF6" i="1"/>
  <c r="AF5" i="1"/>
  <c r="AF4" i="1"/>
  <c r="AF3" i="1"/>
  <c r="AE70" i="2"/>
  <c r="AE69" i="2"/>
  <c r="AE68" i="2"/>
  <c r="AE67" i="2"/>
  <c r="AE66" i="2"/>
  <c r="AE65" i="2"/>
  <c r="AE64" i="2"/>
  <c r="AE63" i="2"/>
  <c r="AE62" i="2"/>
  <c r="AE61" i="2"/>
  <c r="AE60" i="2"/>
  <c r="AE58" i="2"/>
  <c r="AE57" i="2"/>
  <c r="AE56" i="2"/>
  <c r="AE55" i="2"/>
  <c r="AE54" i="2"/>
  <c r="AE52" i="2"/>
  <c r="AE51" i="2"/>
  <c r="AE49" i="2"/>
  <c r="AE48" i="2"/>
  <c r="AE47" i="2"/>
  <c r="AE46" i="2"/>
  <c r="AE44" i="2"/>
  <c r="AE43" i="2"/>
  <c r="AE42" i="2"/>
  <c r="AE41" i="2"/>
  <c r="AE39" i="2"/>
  <c r="AE38" i="2"/>
  <c r="AE37" i="2"/>
  <c r="AE35" i="2"/>
  <c r="AE34" i="2"/>
  <c r="AE33" i="2"/>
  <c r="AE30" i="2"/>
  <c r="AE29" i="2"/>
  <c r="AE27" i="2"/>
  <c r="AE26" i="2"/>
  <c r="AE25" i="2"/>
  <c r="AE22" i="2"/>
  <c r="AE21" i="2"/>
  <c r="AE20" i="2"/>
  <c r="AE19" i="2"/>
  <c r="AE18" i="2"/>
  <c r="AE17" i="2"/>
  <c r="AE16" i="2"/>
  <c r="AE15" i="2"/>
  <c r="AE14" i="2"/>
  <c r="AE12" i="2"/>
  <c r="AE11" i="2"/>
  <c r="AE10" i="2"/>
  <c r="AE8" i="2"/>
  <c r="AE7" i="2"/>
  <c r="AE6" i="2"/>
  <c r="AE5" i="2"/>
  <c r="AE4" i="2"/>
  <c r="AE3" i="2"/>
  <c r="AE81" i="1"/>
  <c r="AE80" i="1"/>
  <c r="AE70" i="1"/>
  <c r="AE69" i="1"/>
  <c r="AE68" i="1"/>
  <c r="AE67" i="1"/>
  <c r="AE66" i="1"/>
  <c r="AE65" i="1"/>
  <c r="AE64" i="1"/>
  <c r="AE63" i="1"/>
  <c r="AE62" i="1"/>
  <c r="AE61" i="1"/>
  <c r="AE60" i="1"/>
  <c r="AE58" i="1"/>
  <c r="AE57" i="1"/>
  <c r="AE56" i="1"/>
  <c r="AE55" i="1"/>
  <c r="AE54" i="1"/>
  <c r="AE52" i="1"/>
  <c r="AE51" i="1"/>
  <c r="AE49" i="1"/>
  <c r="AE48" i="1"/>
  <c r="AE47" i="1"/>
  <c r="AE46" i="1"/>
  <c r="AE44" i="1"/>
  <c r="AE43" i="1"/>
  <c r="AE42" i="1"/>
  <c r="AE41" i="1"/>
  <c r="AE39" i="1"/>
  <c r="AE38" i="1"/>
  <c r="AE37" i="1"/>
  <c r="AE35" i="1"/>
  <c r="AE34" i="1"/>
  <c r="AE33" i="1"/>
  <c r="AE30" i="1"/>
  <c r="AE27" i="1"/>
  <c r="AE26" i="1"/>
  <c r="AE22" i="1"/>
  <c r="AE21" i="1"/>
  <c r="AE20" i="1"/>
  <c r="AE19" i="1"/>
  <c r="AE18" i="1"/>
  <c r="AE17" i="1"/>
  <c r="AE16" i="1"/>
  <c r="AE15" i="1"/>
  <c r="AE14" i="1"/>
  <c r="AE12" i="1"/>
  <c r="AE11" i="1"/>
  <c r="AE10" i="1"/>
  <c r="AE8" i="1"/>
  <c r="AE7" i="1"/>
  <c r="AE6" i="1"/>
  <c r="AE5" i="1"/>
  <c r="AE4" i="1"/>
  <c r="AE3" i="1"/>
  <c r="AD70" i="2"/>
  <c r="AD69" i="2"/>
  <c r="AD68" i="2"/>
  <c r="AD67" i="2"/>
  <c r="AD66" i="2"/>
  <c r="AD65" i="2"/>
  <c r="AD64" i="2"/>
  <c r="AD63" i="2"/>
  <c r="AD62" i="2"/>
  <c r="AD61" i="2"/>
  <c r="AD60" i="2"/>
  <c r="AD58" i="2"/>
  <c r="AD57" i="2"/>
  <c r="AD56" i="2"/>
  <c r="AD55" i="2"/>
  <c r="AD54" i="2"/>
  <c r="AD52" i="2"/>
  <c r="AD51" i="2"/>
  <c r="AD49" i="2"/>
  <c r="AD48" i="2"/>
  <c r="AD47" i="2"/>
  <c r="AD46" i="2"/>
  <c r="AD44" i="2"/>
  <c r="AD43" i="2"/>
  <c r="AD42" i="2"/>
  <c r="AD41" i="2"/>
  <c r="AD39" i="2"/>
  <c r="AD38" i="2"/>
  <c r="AD37" i="2"/>
  <c r="AD35" i="2"/>
  <c r="AD34" i="2"/>
  <c r="AD33" i="2"/>
  <c r="AD30" i="2"/>
  <c r="AD29" i="2"/>
  <c r="AD27" i="2"/>
  <c r="AD26" i="2"/>
  <c r="AD25" i="2"/>
  <c r="AD22" i="2"/>
  <c r="AD21" i="2"/>
  <c r="AD20" i="2"/>
  <c r="AD19" i="2"/>
  <c r="AD18" i="2"/>
  <c r="AD17" i="2"/>
  <c r="AD16" i="2"/>
  <c r="AD15" i="2"/>
  <c r="AD14" i="2"/>
  <c r="AD12" i="2"/>
  <c r="AD11" i="2"/>
  <c r="AD10" i="2"/>
  <c r="AD8" i="2"/>
  <c r="AD7" i="2"/>
  <c r="AD6" i="2"/>
  <c r="AD5" i="2"/>
  <c r="AD4" i="2"/>
  <c r="AD3" i="2"/>
  <c r="AD81" i="1"/>
  <c r="AD80" i="1"/>
  <c r="AD70" i="1"/>
  <c r="AD69" i="1"/>
  <c r="AD68" i="1"/>
  <c r="AD67" i="1"/>
  <c r="AD66" i="1"/>
  <c r="AD65" i="1"/>
  <c r="AD64" i="1"/>
  <c r="AD63" i="1"/>
  <c r="AD62" i="1"/>
  <c r="AD61" i="1"/>
  <c r="AD60" i="1"/>
  <c r="AD58" i="1"/>
  <c r="AD57" i="1"/>
  <c r="AD56" i="1"/>
  <c r="AD55" i="1"/>
  <c r="AD54" i="1"/>
  <c r="AD52" i="1"/>
  <c r="AD51" i="1"/>
  <c r="AD49" i="1"/>
  <c r="AD48" i="1"/>
  <c r="AD47" i="1"/>
  <c r="AD46" i="1"/>
  <c r="AD44" i="1"/>
  <c r="AD43" i="1"/>
  <c r="AD42" i="1"/>
  <c r="AD41" i="1"/>
  <c r="AD39" i="1"/>
  <c r="AD38" i="1"/>
  <c r="AD37" i="1"/>
  <c r="AD35" i="1"/>
  <c r="AD34" i="1"/>
  <c r="AD33" i="1"/>
  <c r="AD30" i="1"/>
  <c r="AD27" i="1"/>
  <c r="AD26" i="1"/>
  <c r="AD22" i="1"/>
  <c r="AD21" i="1"/>
  <c r="AD20" i="1"/>
  <c r="AD19" i="1"/>
  <c r="AD18" i="1"/>
  <c r="AD17" i="1"/>
  <c r="AD16" i="1"/>
  <c r="AD15" i="1"/>
  <c r="AD14" i="1"/>
  <c r="AD12" i="1"/>
  <c r="AD11" i="1"/>
  <c r="AD10" i="1"/>
  <c r="AD8" i="1"/>
  <c r="AD7" i="1"/>
  <c r="AD6" i="1"/>
  <c r="AD5" i="1"/>
  <c r="AD4" i="1"/>
  <c r="AD3" i="1"/>
  <c r="AC70" i="2"/>
  <c r="AC69" i="2"/>
  <c r="AC68" i="2"/>
  <c r="AC67" i="2"/>
  <c r="AC66" i="2"/>
  <c r="AC65" i="2"/>
  <c r="AC64" i="2"/>
  <c r="AC63" i="2"/>
  <c r="AC62" i="2"/>
  <c r="AC61" i="2"/>
  <c r="AC60" i="2"/>
  <c r="AC58" i="2"/>
  <c r="AC57" i="2"/>
  <c r="AC56" i="2"/>
  <c r="AC55" i="2"/>
  <c r="AC54" i="2"/>
  <c r="AC52" i="2"/>
  <c r="AC51" i="2"/>
  <c r="AC49" i="2"/>
  <c r="AC48" i="2"/>
  <c r="AC47" i="2"/>
  <c r="AC46" i="2"/>
  <c r="AC44" i="2"/>
  <c r="AC43" i="2"/>
  <c r="AC42" i="2"/>
  <c r="AC41" i="2"/>
  <c r="AC39" i="2"/>
  <c r="AC38" i="2"/>
  <c r="AC37" i="2"/>
  <c r="AC35" i="2"/>
  <c r="AC34" i="2"/>
  <c r="AC33" i="2"/>
  <c r="AC30" i="2"/>
  <c r="AC29" i="2"/>
  <c r="AC27" i="2"/>
  <c r="AC26" i="2"/>
  <c r="AC25" i="2"/>
  <c r="AC22" i="2"/>
  <c r="AC21" i="2"/>
  <c r="AC20" i="2"/>
  <c r="AC19" i="2"/>
  <c r="AC18" i="2"/>
  <c r="AC17" i="2"/>
  <c r="AC16" i="2"/>
  <c r="AC15" i="2"/>
  <c r="AC14" i="2"/>
  <c r="AC12" i="2"/>
  <c r="AC11" i="2"/>
  <c r="AC10" i="2"/>
  <c r="AC8" i="2"/>
  <c r="AC7" i="2"/>
  <c r="AC6" i="2"/>
  <c r="AC5" i="2"/>
  <c r="AC4" i="2"/>
  <c r="AC3" i="2"/>
  <c r="AC81" i="1"/>
  <c r="AC80" i="1"/>
  <c r="AC70" i="1"/>
  <c r="AC69" i="1"/>
  <c r="AC68" i="1"/>
  <c r="AC67" i="1"/>
  <c r="AC66" i="1"/>
  <c r="AC65" i="1"/>
  <c r="AC64" i="1"/>
  <c r="AC63" i="1"/>
  <c r="AC62" i="1"/>
  <c r="AC61" i="1"/>
  <c r="AC60" i="1"/>
  <c r="AC58" i="1"/>
  <c r="AC57" i="1"/>
  <c r="AC56" i="1"/>
  <c r="AC55" i="1"/>
  <c r="AC54" i="1"/>
  <c r="AC52" i="1"/>
  <c r="AC51" i="1"/>
  <c r="AC49" i="1"/>
  <c r="AC48" i="1"/>
  <c r="AC47" i="1"/>
  <c r="AC46" i="1"/>
  <c r="AC44" i="1"/>
  <c r="AC43" i="1"/>
  <c r="AC42" i="1"/>
  <c r="AC41" i="1"/>
  <c r="AC39" i="1"/>
  <c r="AC38" i="1"/>
  <c r="AC37" i="1"/>
  <c r="AC35" i="1"/>
  <c r="AC34" i="1"/>
  <c r="AC33" i="1"/>
  <c r="AC30" i="1"/>
  <c r="AC27" i="1"/>
  <c r="AC26" i="1"/>
  <c r="AC22" i="1"/>
  <c r="AC21" i="1"/>
  <c r="AC20" i="1"/>
  <c r="AC19" i="1"/>
  <c r="AC18" i="1"/>
  <c r="AC17" i="1"/>
  <c r="AC16" i="1"/>
  <c r="AC15" i="1"/>
  <c r="AC14" i="1"/>
  <c r="AC12" i="1"/>
  <c r="AC11" i="1"/>
  <c r="AC10" i="1"/>
  <c r="AC8" i="1"/>
  <c r="AC7" i="1"/>
  <c r="AC6" i="1"/>
  <c r="AC5" i="1"/>
  <c r="AC4" i="1"/>
  <c r="AC3" i="1"/>
  <c r="AB70" i="2"/>
  <c r="AB69" i="2"/>
  <c r="AB68" i="2"/>
  <c r="AB67" i="2"/>
  <c r="AB66" i="2"/>
  <c r="AB65" i="2"/>
  <c r="AB64" i="2"/>
  <c r="AB63" i="2"/>
  <c r="AB62" i="2"/>
  <c r="AB61" i="2"/>
  <c r="AB60" i="2"/>
  <c r="AB58" i="2"/>
  <c r="AB57" i="2"/>
  <c r="AB56" i="2"/>
  <c r="AB55" i="2"/>
  <c r="AB54" i="2"/>
  <c r="AB52" i="2"/>
  <c r="AB51" i="2"/>
  <c r="AB49" i="2"/>
  <c r="AB48" i="2"/>
  <c r="AB47" i="2"/>
  <c r="AB46" i="2"/>
  <c r="AB44" i="2"/>
  <c r="AB43" i="2"/>
  <c r="AB42" i="2"/>
  <c r="AB41" i="2"/>
  <c r="AB39" i="2"/>
  <c r="AB38" i="2"/>
  <c r="AB37" i="2"/>
  <c r="AB35" i="2"/>
  <c r="AB34" i="2"/>
  <c r="AB33" i="2"/>
  <c r="AB30" i="2"/>
  <c r="AB29" i="2"/>
  <c r="AB27" i="2"/>
  <c r="AB26" i="2"/>
  <c r="AB25" i="2"/>
  <c r="AB22" i="2"/>
  <c r="AB21" i="2"/>
  <c r="AB20" i="2"/>
  <c r="AB19" i="2"/>
  <c r="AB18" i="2"/>
  <c r="AB17" i="2"/>
  <c r="AB16" i="2"/>
  <c r="AB15" i="2"/>
  <c r="AB14" i="2"/>
  <c r="AB12" i="2"/>
  <c r="AB11" i="2"/>
  <c r="AB10" i="2"/>
  <c r="AB8" i="2"/>
  <c r="AB7" i="2"/>
  <c r="AB6" i="2"/>
  <c r="AB5" i="2"/>
  <c r="AB4" i="2"/>
  <c r="AB3" i="2"/>
  <c r="AB81" i="1"/>
  <c r="AB80" i="1"/>
  <c r="AB70" i="1"/>
  <c r="AB69" i="1"/>
  <c r="AB68" i="1"/>
  <c r="AB67" i="1"/>
  <c r="AB66" i="1"/>
  <c r="AB65" i="1"/>
  <c r="AB64" i="1"/>
  <c r="AB63" i="1"/>
  <c r="AB62" i="1"/>
  <c r="AB61" i="1"/>
  <c r="AB60" i="1"/>
  <c r="AB58" i="1"/>
  <c r="AB57" i="1"/>
  <c r="AB56" i="1"/>
  <c r="AB55" i="1"/>
  <c r="AB54" i="1"/>
  <c r="AB52" i="1"/>
  <c r="AB51" i="1"/>
  <c r="AB49" i="1"/>
  <c r="AB48" i="1"/>
  <c r="AB47" i="1"/>
  <c r="AB46" i="1"/>
  <c r="AB44" i="1"/>
  <c r="AB43" i="1"/>
  <c r="AB42" i="1"/>
  <c r="AB41" i="1"/>
  <c r="AB39" i="1"/>
  <c r="AB38" i="1"/>
  <c r="AB37" i="1"/>
  <c r="AB35" i="1"/>
  <c r="AB34" i="1"/>
  <c r="AB33" i="1"/>
  <c r="AB30" i="1"/>
  <c r="AB27" i="1"/>
  <c r="AB26" i="1"/>
  <c r="AB22" i="1"/>
  <c r="AB21" i="1"/>
  <c r="AB20" i="1"/>
  <c r="AB19" i="1"/>
  <c r="AB18" i="1"/>
  <c r="AB17" i="1"/>
  <c r="AB16" i="1"/>
  <c r="AB15" i="1"/>
  <c r="AB14" i="1"/>
  <c r="AB12" i="1"/>
  <c r="AB11" i="1"/>
  <c r="AB10" i="1"/>
  <c r="AB8" i="1"/>
  <c r="AB7" i="1"/>
  <c r="AB6" i="1"/>
  <c r="AB5" i="1"/>
  <c r="AB4" i="1"/>
  <c r="AB3" i="1"/>
  <c r="AA70" i="2"/>
  <c r="AA69" i="2"/>
  <c r="AA68" i="2"/>
  <c r="AA67" i="2"/>
  <c r="AA66" i="2"/>
  <c r="AA65" i="2"/>
  <c r="AA64" i="2"/>
  <c r="AA63" i="2"/>
  <c r="AA62" i="2"/>
  <c r="AA61" i="2"/>
  <c r="AA60" i="2"/>
  <c r="AA58" i="2"/>
  <c r="AA57" i="2"/>
  <c r="AA56" i="2"/>
  <c r="AA55" i="2"/>
  <c r="AA54" i="2"/>
  <c r="AA52" i="2"/>
  <c r="AA51" i="2"/>
  <c r="AA49" i="2"/>
  <c r="AA48" i="2"/>
  <c r="AA47" i="2"/>
  <c r="AA46" i="2"/>
  <c r="AA44" i="2"/>
  <c r="AA43" i="2"/>
  <c r="AA42" i="2"/>
  <c r="AA41" i="2"/>
  <c r="AA39" i="2"/>
  <c r="AA38" i="2"/>
  <c r="AA37" i="2"/>
  <c r="AA35" i="2"/>
  <c r="AA34" i="2"/>
  <c r="AA33" i="2"/>
  <c r="AA30" i="2"/>
  <c r="AA29" i="2"/>
  <c r="AA27" i="2"/>
  <c r="AA26" i="2"/>
  <c r="AA25" i="2"/>
  <c r="AA22" i="2"/>
  <c r="AA21" i="2"/>
  <c r="AA20" i="2"/>
  <c r="AA19" i="2"/>
  <c r="AA18" i="2"/>
  <c r="AA17" i="2"/>
  <c r="AA16" i="2"/>
  <c r="AA15" i="2"/>
  <c r="AA14" i="2"/>
  <c r="AA12" i="2"/>
  <c r="AA11" i="2"/>
  <c r="AA10" i="2"/>
  <c r="AA8" i="2"/>
  <c r="AA7" i="2"/>
  <c r="AA6" i="2"/>
  <c r="AA5" i="2"/>
  <c r="AA4" i="2"/>
  <c r="AA3" i="2"/>
  <c r="AA81" i="1"/>
  <c r="AA80" i="1"/>
  <c r="AA70" i="1"/>
  <c r="AA69" i="1"/>
  <c r="AA68" i="1"/>
  <c r="AA67" i="1"/>
  <c r="AA66" i="1"/>
  <c r="AA65" i="1"/>
  <c r="AA64" i="1"/>
  <c r="AA63" i="1"/>
  <c r="AA62" i="1"/>
  <c r="AA61" i="1"/>
  <c r="AA60" i="1"/>
  <c r="AA58" i="1"/>
  <c r="AA57" i="1"/>
  <c r="AA56" i="1"/>
  <c r="AA55" i="1"/>
  <c r="AA54" i="1"/>
  <c r="AA52" i="1"/>
  <c r="AA51" i="1"/>
  <c r="AA49" i="1"/>
  <c r="AA48" i="1"/>
  <c r="AA47" i="1"/>
  <c r="AA46" i="1"/>
  <c r="AA44" i="1"/>
  <c r="AA43" i="1"/>
  <c r="AA42" i="1"/>
  <c r="AA41" i="1"/>
  <c r="AA39" i="1"/>
  <c r="AA38" i="1"/>
  <c r="AA37" i="1"/>
  <c r="AA35" i="1"/>
  <c r="AA34" i="1"/>
  <c r="AA33" i="1"/>
  <c r="AA30" i="1"/>
  <c r="AA27" i="1"/>
  <c r="AA26" i="1"/>
  <c r="AA22" i="1"/>
  <c r="AA21" i="1"/>
  <c r="AA20" i="1"/>
  <c r="AA19" i="1"/>
  <c r="AA18" i="1"/>
  <c r="AA17" i="1"/>
  <c r="AA16" i="1"/>
  <c r="AA15" i="1"/>
  <c r="AA14" i="1"/>
  <c r="AA12" i="1"/>
  <c r="AA11" i="1"/>
  <c r="AA10" i="1"/>
  <c r="AA8" i="1"/>
  <c r="AA7" i="1"/>
  <c r="AA6" i="1"/>
  <c r="AA5" i="1"/>
  <c r="AA4" i="1"/>
  <c r="AA3" i="1"/>
  <c r="Y70" i="2"/>
  <c r="Y69" i="2"/>
  <c r="Y68" i="2"/>
  <c r="Y67" i="2"/>
  <c r="Y66" i="2"/>
  <c r="Y65" i="2"/>
  <c r="Y64" i="2"/>
  <c r="Y63" i="2"/>
  <c r="Y62" i="2"/>
  <c r="Y61" i="2"/>
  <c r="Y60" i="2"/>
  <c r="Y58" i="2"/>
  <c r="Y57" i="2"/>
  <c r="Y56" i="2"/>
  <c r="Y55" i="2"/>
  <c r="Y54" i="2"/>
  <c r="Y52" i="2"/>
  <c r="Y51" i="2"/>
  <c r="Y49" i="2"/>
  <c r="Y48" i="2"/>
  <c r="Y47" i="2"/>
  <c r="Y46" i="2"/>
  <c r="Y44" i="2"/>
  <c r="Y43" i="2"/>
  <c r="Y42" i="2"/>
  <c r="Y41" i="2"/>
  <c r="Y39" i="2"/>
  <c r="Y38" i="2"/>
  <c r="Y37" i="2"/>
  <c r="Y35" i="2"/>
  <c r="Y34" i="2"/>
  <c r="Y33" i="2"/>
  <c r="Y30" i="2"/>
  <c r="Y29" i="2"/>
  <c r="Y27" i="2"/>
  <c r="Y26" i="2"/>
  <c r="Y25" i="2"/>
  <c r="Y22" i="2"/>
  <c r="Y21" i="2"/>
  <c r="Y20" i="2"/>
  <c r="Y19" i="2"/>
  <c r="Y18" i="2"/>
  <c r="Y17" i="2"/>
  <c r="Y16" i="2"/>
  <c r="Y15" i="2"/>
  <c r="Y14" i="2"/>
  <c r="Y12" i="2"/>
  <c r="Y11" i="2"/>
  <c r="Y10" i="2"/>
  <c r="Y8" i="2"/>
  <c r="Y7" i="2"/>
  <c r="Y6" i="2"/>
  <c r="Y5" i="2"/>
  <c r="Y4" i="2"/>
  <c r="Y3" i="2"/>
  <c r="Y81" i="1"/>
  <c r="Y80" i="1"/>
  <c r="Y70" i="1"/>
  <c r="Y69" i="1"/>
  <c r="Y68" i="1"/>
  <c r="Y67" i="1"/>
  <c r="Y66" i="1"/>
  <c r="Y65" i="1"/>
  <c r="Y64" i="1"/>
  <c r="Y63" i="1"/>
  <c r="Y62" i="1"/>
  <c r="Y61" i="1"/>
  <c r="Y60" i="1"/>
  <c r="Y58" i="1"/>
  <c r="Y57" i="1"/>
  <c r="Y56" i="1"/>
  <c r="Y55" i="1"/>
  <c r="Y54" i="1"/>
  <c r="Y52" i="1"/>
  <c r="Y51" i="1"/>
  <c r="Y49" i="1"/>
  <c r="Y48" i="1"/>
  <c r="Y47" i="1"/>
  <c r="Y46" i="1"/>
  <c r="Y44" i="1"/>
  <c r="Y43" i="1"/>
  <c r="Y42" i="1"/>
  <c r="Y41" i="1"/>
  <c r="Y39" i="1"/>
  <c r="Y38" i="1"/>
  <c r="Y37" i="1"/>
  <c r="Y35" i="1"/>
  <c r="Y34" i="1"/>
  <c r="Y33" i="1"/>
  <c r="Y30" i="1"/>
  <c r="Y27" i="1"/>
  <c r="Y26" i="1"/>
  <c r="Y22" i="1"/>
  <c r="Y21" i="1"/>
  <c r="Y20" i="1"/>
  <c r="Y19" i="1"/>
  <c r="Y18" i="1"/>
  <c r="Y17" i="1"/>
  <c r="Y16" i="1"/>
  <c r="Y15" i="1"/>
  <c r="Y14" i="1"/>
  <c r="Y12" i="1"/>
  <c r="Y11" i="1"/>
  <c r="Y10" i="1"/>
  <c r="Y8" i="1"/>
  <c r="Y7" i="1"/>
  <c r="Y6" i="1"/>
  <c r="Y5" i="1"/>
  <c r="Y4" i="1"/>
  <c r="Y3" i="1"/>
  <c r="X70" i="2"/>
  <c r="X69" i="2"/>
  <c r="X68" i="2"/>
  <c r="X67" i="2"/>
  <c r="X66" i="2"/>
  <c r="X65" i="2"/>
  <c r="X64" i="2"/>
  <c r="X63" i="2"/>
  <c r="X62" i="2"/>
  <c r="X61" i="2"/>
  <c r="X60" i="2"/>
  <c r="X58" i="2"/>
  <c r="X57" i="2"/>
  <c r="X56" i="2"/>
  <c r="X55" i="2"/>
  <c r="X54" i="2"/>
  <c r="X52" i="2"/>
  <c r="X51" i="2"/>
  <c r="X49" i="2"/>
  <c r="X48" i="2"/>
  <c r="X47" i="2"/>
  <c r="X46" i="2"/>
  <c r="X44" i="2"/>
  <c r="X43" i="2"/>
  <c r="X42" i="2"/>
  <c r="X41" i="2"/>
  <c r="X39" i="2"/>
  <c r="X38" i="2"/>
  <c r="X37" i="2"/>
  <c r="X35" i="2"/>
  <c r="X34" i="2"/>
  <c r="X33" i="2"/>
  <c r="X30" i="2"/>
  <c r="X29" i="2"/>
  <c r="X27" i="2"/>
  <c r="X26" i="2"/>
  <c r="X25" i="2"/>
  <c r="X22" i="2"/>
  <c r="X21" i="2"/>
  <c r="X20" i="2"/>
  <c r="X19" i="2"/>
  <c r="X18" i="2"/>
  <c r="X17" i="2"/>
  <c r="X16" i="2"/>
  <c r="X15" i="2"/>
  <c r="X14" i="2"/>
  <c r="X12" i="2"/>
  <c r="X11" i="2"/>
  <c r="X10" i="2"/>
  <c r="X8" i="2"/>
  <c r="X7" i="2"/>
  <c r="X6" i="2"/>
  <c r="X5" i="2"/>
  <c r="X4" i="2"/>
  <c r="X3" i="2"/>
  <c r="X81" i="1"/>
  <c r="X80" i="1"/>
  <c r="X70" i="1"/>
  <c r="X69" i="1"/>
  <c r="X68" i="1"/>
  <c r="X67" i="1"/>
  <c r="X66" i="1"/>
  <c r="X65" i="1"/>
  <c r="X64" i="1"/>
  <c r="X63" i="1"/>
  <c r="X62" i="1"/>
  <c r="X61" i="1"/>
  <c r="X60" i="1"/>
  <c r="X58" i="1"/>
  <c r="X57" i="1"/>
  <c r="X56" i="1"/>
  <c r="X55" i="1"/>
  <c r="X54" i="1"/>
  <c r="X52" i="1"/>
  <c r="X51" i="1"/>
  <c r="X49" i="1"/>
  <c r="X48" i="1"/>
  <c r="X47" i="1"/>
  <c r="X46" i="1"/>
  <c r="X44" i="1"/>
  <c r="X43" i="1"/>
  <c r="X42" i="1"/>
  <c r="X41" i="1"/>
  <c r="X39" i="1"/>
  <c r="X38" i="1"/>
  <c r="X37" i="1"/>
  <c r="X35" i="1"/>
  <c r="X34" i="1"/>
  <c r="X33" i="1"/>
  <c r="X30" i="1"/>
  <c r="X27" i="1"/>
  <c r="X26" i="1"/>
  <c r="X22" i="1"/>
  <c r="X21" i="1"/>
  <c r="X20" i="1"/>
  <c r="X19" i="1"/>
  <c r="X18" i="1"/>
  <c r="X17" i="1"/>
  <c r="X16" i="1"/>
  <c r="X15" i="1"/>
  <c r="X14" i="1"/>
  <c r="X12" i="1"/>
  <c r="X11" i="1"/>
  <c r="X10" i="1"/>
  <c r="X8" i="1"/>
  <c r="X7" i="1"/>
  <c r="X6" i="1"/>
  <c r="X5" i="1"/>
  <c r="X4" i="1"/>
  <c r="X3" i="1"/>
  <c r="W70" i="2"/>
  <c r="W69" i="2"/>
  <c r="W68" i="2"/>
  <c r="W67" i="2"/>
  <c r="W66" i="2"/>
  <c r="W65" i="2"/>
  <c r="W64" i="2"/>
  <c r="W63" i="2"/>
  <c r="W62" i="2"/>
  <c r="W61" i="2"/>
  <c r="W60" i="2"/>
  <c r="W58" i="2"/>
  <c r="W57" i="2"/>
  <c r="W56" i="2"/>
  <c r="W55" i="2"/>
  <c r="W54" i="2"/>
  <c r="W52" i="2"/>
  <c r="W51" i="2"/>
  <c r="W49" i="2"/>
  <c r="W48" i="2"/>
  <c r="W47" i="2"/>
  <c r="W46" i="2"/>
  <c r="W44" i="2"/>
  <c r="W43" i="2"/>
  <c r="W42" i="2"/>
  <c r="W41" i="2"/>
  <c r="W39" i="2"/>
  <c r="W38" i="2"/>
  <c r="W37" i="2"/>
  <c r="W35" i="2"/>
  <c r="W34" i="2"/>
  <c r="W33" i="2"/>
  <c r="W30" i="2"/>
  <c r="W29" i="2"/>
  <c r="W27" i="2"/>
  <c r="W26" i="2"/>
  <c r="W25" i="2"/>
  <c r="W22" i="2"/>
  <c r="W21" i="2"/>
  <c r="W20" i="2"/>
  <c r="W19" i="2"/>
  <c r="W18" i="2"/>
  <c r="W17" i="2"/>
  <c r="W16" i="2"/>
  <c r="W15" i="2"/>
  <c r="W14" i="2"/>
  <c r="W12" i="2"/>
  <c r="W11" i="2"/>
  <c r="W10" i="2"/>
  <c r="W8" i="2"/>
  <c r="W7" i="2"/>
  <c r="W6" i="2"/>
  <c r="W5" i="2"/>
  <c r="W4" i="2"/>
  <c r="W3" i="2"/>
  <c r="W81" i="1"/>
  <c r="W80" i="1"/>
  <c r="W70" i="1"/>
  <c r="W69" i="1"/>
  <c r="W68" i="1"/>
  <c r="W67" i="1"/>
  <c r="W66" i="1"/>
  <c r="W65" i="1"/>
  <c r="W64" i="1"/>
  <c r="W63" i="1"/>
  <c r="W62" i="1"/>
  <c r="W61" i="1"/>
  <c r="W60" i="1"/>
  <c r="W58" i="1"/>
  <c r="W57" i="1"/>
  <c r="W56" i="1"/>
  <c r="W55" i="1"/>
  <c r="W54" i="1"/>
  <c r="W52" i="1"/>
  <c r="W51" i="1"/>
  <c r="W49" i="1"/>
  <c r="W48" i="1"/>
  <c r="W47" i="1"/>
  <c r="W46" i="1"/>
  <c r="W44" i="1"/>
  <c r="W43" i="1"/>
  <c r="W42" i="1"/>
  <c r="W41" i="1"/>
  <c r="W39" i="1"/>
  <c r="W38" i="1"/>
  <c r="W37" i="1"/>
  <c r="W35" i="1"/>
  <c r="W34" i="1"/>
  <c r="W33" i="1"/>
  <c r="W30" i="1"/>
  <c r="W27" i="1"/>
  <c r="W26" i="1"/>
  <c r="W22" i="1"/>
  <c r="W21" i="1"/>
  <c r="W20" i="1"/>
  <c r="W19" i="1"/>
  <c r="W18" i="1"/>
  <c r="W17" i="1"/>
  <c r="W16" i="1"/>
  <c r="W15" i="1"/>
  <c r="W14" i="1"/>
  <c r="W12" i="1"/>
  <c r="W11" i="1"/>
  <c r="W10" i="1"/>
  <c r="W8" i="1"/>
  <c r="W7" i="1"/>
  <c r="W6" i="1"/>
  <c r="W5" i="1"/>
  <c r="W4" i="1"/>
  <c r="W3" i="1"/>
  <c r="V70" i="2"/>
  <c r="V69" i="2"/>
  <c r="V68" i="2"/>
  <c r="V67" i="2"/>
  <c r="V66" i="2"/>
  <c r="V65" i="2"/>
  <c r="V64" i="2"/>
  <c r="V63" i="2"/>
  <c r="V62" i="2"/>
  <c r="V61" i="2"/>
  <c r="V60" i="2"/>
  <c r="V58" i="2"/>
  <c r="V57" i="2"/>
  <c r="V56" i="2"/>
  <c r="V55" i="2"/>
  <c r="V54" i="2"/>
  <c r="V52" i="2"/>
  <c r="V51" i="2"/>
  <c r="V49" i="2"/>
  <c r="V48" i="2"/>
  <c r="V47" i="2"/>
  <c r="V46" i="2"/>
  <c r="V44" i="2"/>
  <c r="V43" i="2"/>
  <c r="V42" i="2"/>
  <c r="V41" i="2"/>
  <c r="V39" i="2"/>
  <c r="V38" i="2"/>
  <c r="V37" i="2"/>
  <c r="V35" i="2"/>
  <c r="V34" i="2"/>
  <c r="V33" i="2"/>
  <c r="V30" i="2"/>
  <c r="V29" i="2"/>
  <c r="V27" i="2"/>
  <c r="V26" i="2"/>
  <c r="V25" i="2"/>
  <c r="V22" i="2"/>
  <c r="V21" i="2"/>
  <c r="V20" i="2"/>
  <c r="V19" i="2"/>
  <c r="V18" i="2"/>
  <c r="V17" i="2"/>
  <c r="V16" i="2"/>
  <c r="V15" i="2"/>
  <c r="V14" i="2"/>
  <c r="V12" i="2"/>
  <c r="V11" i="2"/>
  <c r="V10" i="2"/>
  <c r="V8" i="2"/>
  <c r="V7" i="2"/>
  <c r="V6" i="2"/>
  <c r="V5" i="2"/>
  <c r="V4" i="2"/>
  <c r="V3" i="2"/>
  <c r="V81" i="1"/>
  <c r="V80" i="1"/>
  <c r="V70" i="1"/>
  <c r="V69" i="1"/>
  <c r="V68" i="1"/>
  <c r="V67" i="1"/>
  <c r="V66" i="1"/>
  <c r="V65" i="1"/>
  <c r="V64" i="1"/>
  <c r="V63" i="1"/>
  <c r="V62" i="1"/>
  <c r="V61" i="1"/>
  <c r="V60" i="1"/>
  <c r="V58" i="1"/>
  <c r="V57" i="1"/>
  <c r="V56" i="1"/>
  <c r="V55" i="1"/>
  <c r="V54" i="1"/>
  <c r="V52" i="1"/>
  <c r="V51" i="1"/>
  <c r="V49" i="1"/>
  <c r="V48" i="1"/>
  <c r="V47" i="1"/>
  <c r="V46" i="1"/>
  <c r="V44" i="1"/>
  <c r="V43" i="1"/>
  <c r="V42" i="1"/>
  <c r="V41" i="1"/>
  <c r="V39" i="1"/>
  <c r="V38" i="1"/>
  <c r="V37" i="1"/>
  <c r="V35" i="1"/>
  <c r="V34" i="1"/>
  <c r="V33" i="1"/>
  <c r="V30" i="1"/>
  <c r="V27" i="1"/>
  <c r="V26" i="1"/>
  <c r="V22" i="1"/>
  <c r="V21" i="1"/>
  <c r="V20" i="1"/>
  <c r="V19" i="1"/>
  <c r="V18" i="1"/>
  <c r="V17" i="1"/>
  <c r="V16" i="1"/>
  <c r="V15" i="1"/>
  <c r="V14" i="1"/>
  <c r="V12" i="1"/>
  <c r="V11" i="1"/>
  <c r="V10" i="1"/>
  <c r="V8" i="1"/>
  <c r="V7" i="1"/>
  <c r="V6" i="1"/>
  <c r="V5" i="1"/>
  <c r="V4" i="1"/>
  <c r="V3" i="1"/>
  <c r="U70" i="2"/>
  <c r="U69" i="2"/>
  <c r="U68" i="2"/>
  <c r="U67" i="2"/>
  <c r="U66" i="2"/>
  <c r="U65" i="2"/>
  <c r="U64" i="2"/>
  <c r="U63" i="2"/>
  <c r="U62" i="2"/>
  <c r="U61" i="2"/>
  <c r="U60" i="2"/>
  <c r="U58" i="2"/>
  <c r="U57" i="2"/>
  <c r="U56" i="2"/>
  <c r="U55" i="2"/>
  <c r="U54" i="2"/>
  <c r="U52" i="2"/>
  <c r="U51" i="2"/>
  <c r="U49" i="2"/>
  <c r="U48" i="2"/>
  <c r="U47" i="2"/>
  <c r="U46" i="2"/>
  <c r="U44" i="2"/>
  <c r="U43" i="2"/>
  <c r="U42" i="2"/>
  <c r="U41" i="2"/>
  <c r="U39" i="2"/>
  <c r="U38" i="2"/>
  <c r="U37" i="2"/>
  <c r="U35" i="2"/>
  <c r="U34" i="2"/>
  <c r="U33" i="2"/>
  <c r="U30" i="2"/>
  <c r="U29" i="2"/>
  <c r="U27" i="2"/>
  <c r="U26" i="2"/>
  <c r="U25" i="2"/>
  <c r="U22" i="2"/>
  <c r="U21" i="2"/>
  <c r="U20" i="2"/>
  <c r="U19" i="2"/>
  <c r="U18" i="2"/>
  <c r="U17" i="2"/>
  <c r="U16" i="2"/>
  <c r="U15" i="2"/>
  <c r="U14" i="2"/>
  <c r="U12" i="2"/>
  <c r="U11" i="2"/>
  <c r="U10" i="2"/>
  <c r="U8" i="2"/>
  <c r="U7" i="2"/>
  <c r="U6" i="2"/>
  <c r="U5" i="2"/>
  <c r="U4" i="2"/>
  <c r="U3" i="2"/>
  <c r="U81" i="1"/>
  <c r="U80" i="1"/>
  <c r="U70" i="1"/>
  <c r="U69" i="1"/>
  <c r="U68" i="1"/>
  <c r="U67" i="1"/>
  <c r="U66" i="1"/>
  <c r="U65" i="1"/>
  <c r="U64" i="1"/>
  <c r="U63" i="1"/>
  <c r="U62" i="1"/>
  <c r="U61" i="1"/>
  <c r="U60" i="1"/>
  <c r="U58" i="1"/>
  <c r="U57" i="1"/>
  <c r="U56" i="1"/>
  <c r="U55" i="1"/>
  <c r="U54" i="1"/>
  <c r="U52" i="1"/>
  <c r="U51" i="1"/>
  <c r="U49" i="1"/>
  <c r="U48" i="1"/>
  <c r="U47" i="1"/>
  <c r="U46" i="1"/>
  <c r="U44" i="1"/>
  <c r="U43" i="1"/>
  <c r="U42" i="1"/>
  <c r="U41" i="1"/>
  <c r="U39" i="1"/>
  <c r="U38" i="1"/>
  <c r="U37" i="1"/>
  <c r="U35" i="1"/>
  <c r="U34" i="1"/>
  <c r="U33" i="1"/>
  <c r="U30" i="1"/>
  <c r="U27" i="1"/>
  <c r="U26" i="1"/>
  <c r="U22" i="1"/>
  <c r="U21" i="1"/>
  <c r="U20" i="1"/>
  <c r="U19" i="1"/>
  <c r="U18" i="1"/>
  <c r="U17" i="1"/>
  <c r="U16" i="1"/>
  <c r="U15" i="1"/>
  <c r="U14" i="1"/>
  <c r="U12" i="1"/>
  <c r="U11" i="1"/>
  <c r="U10" i="1"/>
  <c r="U8" i="1"/>
  <c r="U7" i="1"/>
  <c r="U6" i="1"/>
  <c r="U5" i="1"/>
  <c r="U4" i="1"/>
  <c r="U3" i="1"/>
  <c r="T70" i="2"/>
  <c r="T69" i="2"/>
  <c r="T68" i="2"/>
  <c r="T67" i="2"/>
  <c r="T66" i="2"/>
  <c r="T65" i="2"/>
  <c r="T64" i="2"/>
  <c r="T63" i="2"/>
  <c r="T62" i="2"/>
  <c r="T61" i="2"/>
  <c r="T60" i="2"/>
  <c r="T58" i="2"/>
  <c r="T57" i="2"/>
  <c r="T56" i="2"/>
  <c r="T55" i="2"/>
  <c r="T54" i="2"/>
  <c r="T52" i="2"/>
  <c r="T51" i="2"/>
  <c r="T49" i="2"/>
  <c r="T48" i="2"/>
  <c r="T47" i="2"/>
  <c r="T46" i="2"/>
  <c r="T44" i="2"/>
  <c r="T43" i="2"/>
  <c r="T42" i="2"/>
  <c r="T41" i="2"/>
  <c r="T39" i="2"/>
  <c r="T38" i="2"/>
  <c r="T37" i="2"/>
  <c r="T35" i="2"/>
  <c r="T34" i="2"/>
  <c r="T33" i="2"/>
  <c r="T30" i="2"/>
  <c r="T29" i="2"/>
  <c r="T27" i="2"/>
  <c r="T26" i="2"/>
  <c r="T25" i="2"/>
  <c r="T22" i="2"/>
  <c r="T21" i="2"/>
  <c r="T20" i="2"/>
  <c r="T19" i="2"/>
  <c r="T18" i="2"/>
  <c r="T17" i="2"/>
  <c r="T16" i="2"/>
  <c r="T15" i="2"/>
  <c r="T14" i="2"/>
  <c r="T12" i="2"/>
  <c r="T11" i="2"/>
  <c r="T10" i="2"/>
  <c r="T8" i="2"/>
  <c r="T7" i="2"/>
  <c r="T6" i="2"/>
  <c r="T5" i="2"/>
  <c r="T4" i="2"/>
  <c r="T3" i="2"/>
  <c r="T81" i="1"/>
  <c r="T80" i="1"/>
  <c r="T70" i="1"/>
  <c r="T69" i="1"/>
  <c r="T68" i="1"/>
  <c r="T67" i="1"/>
  <c r="T66" i="1"/>
  <c r="T65" i="1"/>
  <c r="T64" i="1"/>
  <c r="T63" i="1"/>
  <c r="T62" i="1"/>
  <c r="T61" i="1"/>
  <c r="T60" i="1"/>
  <c r="T58" i="1"/>
  <c r="T57" i="1"/>
  <c r="T56" i="1"/>
  <c r="T55" i="1"/>
  <c r="T54" i="1"/>
  <c r="T52" i="1"/>
  <c r="T51" i="1"/>
  <c r="T49" i="1"/>
  <c r="T48" i="1"/>
  <c r="T47" i="1"/>
  <c r="T46" i="1"/>
  <c r="T44" i="1"/>
  <c r="T43" i="1"/>
  <c r="T42" i="1"/>
  <c r="T41" i="1"/>
  <c r="T39" i="1"/>
  <c r="T38" i="1"/>
  <c r="T37" i="1"/>
  <c r="T35" i="1"/>
  <c r="T34" i="1"/>
  <c r="T33" i="1"/>
  <c r="T30" i="1"/>
  <c r="T27" i="1"/>
  <c r="T26" i="1"/>
  <c r="T22" i="1"/>
  <c r="T21" i="1"/>
  <c r="T20" i="1"/>
  <c r="T19" i="1"/>
  <c r="T18" i="1"/>
  <c r="T17" i="1"/>
  <c r="T16" i="1"/>
  <c r="T15" i="1"/>
  <c r="T14" i="1"/>
  <c r="T12" i="1"/>
  <c r="T11" i="1"/>
  <c r="T10" i="1"/>
  <c r="T8" i="1"/>
  <c r="T7" i="1"/>
  <c r="T6" i="1"/>
  <c r="T5" i="1"/>
  <c r="T4" i="1"/>
  <c r="T3" i="1"/>
  <c r="S70" i="2"/>
  <c r="S69" i="2"/>
  <c r="S68" i="2"/>
  <c r="S67" i="2"/>
  <c r="S66" i="2"/>
  <c r="S65" i="2"/>
  <c r="S64" i="2"/>
  <c r="S63" i="2"/>
  <c r="S62" i="2"/>
  <c r="S61" i="2"/>
  <c r="S60" i="2"/>
  <c r="S58" i="2"/>
  <c r="S57" i="2"/>
  <c r="S56" i="2"/>
  <c r="S55" i="2"/>
  <c r="S54" i="2"/>
  <c r="S52" i="2"/>
  <c r="S51" i="2"/>
  <c r="S49" i="2"/>
  <c r="S48" i="2"/>
  <c r="S47" i="2"/>
  <c r="S46" i="2"/>
  <c r="S44" i="2"/>
  <c r="S43" i="2"/>
  <c r="S42" i="2"/>
  <c r="S41" i="2"/>
  <c r="S39" i="2"/>
  <c r="S38" i="2"/>
  <c r="S37" i="2"/>
  <c r="S35" i="2"/>
  <c r="S34" i="2"/>
  <c r="S33" i="2"/>
  <c r="S30" i="2"/>
  <c r="S29" i="2"/>
  <c r="S27" i="2"/>
  <c r="S26" i="2"/>
  <c r="S25" i="2"/>
  <c r="S22" i="2"/>
  <c r="S21" i="2"/>
  <c r="S20" i="2"/>
  <c r="S19" i="2"/>
  <c r="S18" i="2"/>
  <c r="S17" i="2"/>
  <c r="S16" i="2"/>
  <c r="S15" i="2"/>
  <c r="S14" i="2"/>
  <c r="S12" i="2"/>
  <c r="S11" i="2"/>
  <c r="S10" i="2"/>
  <c r="S8" i="2"/>
  <c r="S7" i="2"/>
  <c r="S6" i="2"/>
  <c r="S5" i="2"/>
  <c r="S4" i="2"/>
  <c r="S3" i="2"/>
  <c r="S81" i="1"/>
  <c r="S80" i="1"/>
  <c r="S70" i="1"/>
  <c r="S69" i="1"/>
  <c r="S68" i="1"/>
  <c r="S67" i="1"/>
  <c r="S66" i="1"/>
  <c r="S65" i="1"/>
  <c r="S64" i="1"/>
  <c r="S63" i="1"/>
  <c r="S62" i="1"/>
  <c r="S61" i="1"/>
  <c r="S60" i="1"/>
  <c r="S58" i="1"/>
  <c r="S57" i="1"/>
  <c r="S56" i="1"/>
  <c r="S55" i="1"/>
  <c r="S54" i="1"/>
  <c r="S52" i="1"/>
  <c r="S51" i="1"/>
  <c r="S49" i="1"/>
  <c r="S48" i="1"/>
  <c r="S47" i="1"/>
  <c r="S46" i="1"/>
  <c r="S44" i="1"/>
  <c r="S43" i="1"/>
  <c r="S42" i="1"/>
  <c r="S41" i="1"/>
  <c r="S39" i="1"/>
  <c r="S38" i="1"/>
  <c r="S37" i="1"/>
  <c r="S35" i="1"/>
  <c r="S34" i="1"/>
  <c r="S33" i="1"/>
  <c r="S30" i="1"/>
  <c r="S27" i="1"/>
  <c r="S26" i="1"/>
  <c r="S22" i="1"/>
  <c r="S21" i="1"/>
  <c r="S20" i="1"/>
  <c r="S19" i="1"/>
  <c r="S18" i="1"/>
  <c r="S17" i="1"/>
  <c r="S16" i="1"/>
  <c r="S15" i="1"/>
  <c r="S14" i="1"/>
  <c r="S12" i="1"/>
  <c r="S11" i="1"/>
  <c r="S10" i="1"/>
  <c r="S8" i="1"/>
  <c r="S7" i="1"/>
  <c r="S6" i="1"/>
  <c r="S5" i="1"/>
  <c r="S4" i="1"/>
  <c r="S3" i="1"/>
  <c r="R70" i="2"/>
  <c r="R69" i="2"/>
  <c r="R68" i="2"/>
  <c r="R67" i="2"/>
  <c r="R66" i="2"/>
  <c r="R65" i="2"/>
  <c r="R64" i="2"/>
  <c r="R63" i="2"/>
  <c r="R62" i="2"/>
  <c r="R61" i="2"/>
  <c r="R60" i="2"/>
  <c r="R58" i="2"/>
  <c r="R57" i="2"/>
  <c r="R56" i="2"/>
  <c r="R55" i="2"/>
  <c r="R54" i="2"/>
  <c r="R52" i="2"/>
  <c r="R51" i="2"/>
  <c r="R49" i="2"/>
  <c r="R48" i="2"/>
  <c r="R47" i="2"/>
  <c r="R46" i="2"/>
  <c r="R44" i="2"/>
  <c r="R43" i="2"/>
  <c r="R42" i="2"/>
  <c r="R41" i="2"/>
  <c r="R39" i="2"/>
  <c r="R38" i="2"/>
  <c r="R37" i="2"/>
  <c r="R35" i="2"/>
  <c r="R34" i="2"/>
  <c r="R33" i="2"/>
  <c r="R30" i="2"/>
  <c r="R29" i="2"/>
  <c r="R27" i="2"/>
  <c r="R26" i="2"/>
  <c r="R25" i="2"/>
  <c r="R22" i="2"/>
  <c r="R21" i="2"/>
  <c r="R20" i="2"/>
  <c r="R19" i="2"/>
  <c r="R18" i="2"/>
  <c r="R17" i="2"/>
  <c r="R16" i="2"/>
  <c r="R15" i="2"/>
  <c r="R14" i="2"/>
  <c r="R12" i="2"/>
  <c r="R11" i="2"/>
  <c r="R10" i="2"/>
  <c r="R8" i="2"/>
  <c r="R7" i="2"/>
  <c r="R6" i="2"/>
  <c r="R5" i="2"/>
  <c r="R4" i="2"/>
  <c r="R3" i="2"/>
  <c r="R81" i="1"/>
  <c r="R80" i="1"/>
  <c r="R70" i="1"/>
  <c r="R69" i="1"/>
  <c r="R68" i="1"/>
  <c r="R67" i="1"/>
  <c r="R66" i="1"/>
  <c r="R65" i="1"/>
  <c r="R64" i="1"/>
  <c r="R63" i="1"/>
  <c r="R62" i="1"/>
  <c r="R61" i="1"/>
  <c r="R60" i="1"/>
  <c r="R58" i="1"/>
  <c r="R57" i="1"/>
  <c r="R56" i="1"/>
  <c r="R55" i="1"/>
  <c r="R54" i="1"/>
  <c r="R52" i="1"/>
  <c r="R51" i="1"/>
  <c r="R49" i="1"/>
  <c r="R48" i="1"/>
  <c r="R47" i="1"/>
  <c r="R46" i="1"/>
  <c r="R44" i="1"/>
  <c r="R43" i="1"/>
  <c r="R42" i="1"/>
  <c r="R41" i="1"/>
  <c r="R39" i="1"/>
  <c r="R38" i="1"/>
  <c r="R37" i="1"/>
  <c r="R35" i="1"/>
  <c r="R34" i="1"/>
  <c r="R33" i="1"/>
  <c r="R30" i="1"/>
  <c r="R27" i="1"/>
  <c r="R26" i="1"/>
  <c r="R22" i="1"/>
  <c r="R21" i="1"/>
  <c r="R20" i="1"/>
  <c r="R19" i="1"/>
  <c r="R18" i="1"/>
  <c r="R17" i="1"/>
  <c r="R16" i="1"/>
  <c r="R15" i="1"/>
  <c r="R14" i="1"/>
  <c r="R12" i="1"/>
  <c r="R11" i="1"/>
  <c r="R10" i="1"/>
  <c r="R8" i="1"/>
  <c r="R7" i="1"/>
  <c r="R6" i="1"/>
  <c r="R5" i="1"/>
  <c r="R4" i="1"/>
  <c r="R3" i="1"/>
  <c r="N285" i="5"/>
  <c r="M285" i="5"/>
  <c r="L285" i="5"/>
  <c r="K285" i="5"/>
  <c r="Q70" i="2"/>
  <c r="Q69" i="2"/>
  <c r="Q68" i="2"/>
  <c r="Q67" i="2"/>
  <c r="Q66" i="2"/>
  <c r="Q65" i="2"/>
  <c r="Q64" i="2"/>
  <c r="Q63" i="2"/>
  <c r="Q62" i="2"/>
  <c r="Q61" i="2"/>
  <c r="Q60" i="2"/>
  <c r="Q58" i="2"/>
  <c r="Q57" i="2"/>
  <c r="Q56" i="2"/>
  <c r="Q55" i="2"/>
  <c r="Q54" i="2"/>
  <c r="Q52" i="2"/>
  <c r="Q51" i="2"/>
  <c r="Q49" i="2"/>
  <c r="Q48" i="2"/>
  <c r="Q47" i="2"/>
  <c r="Q46" i="2"/>
  <c r="Q44" i="2"/>
  <c r="Q43" i="2"/>
  <c r="Q42" i="2"/>
  <c r="Q41" i="2"/>
  <c r="Q39" i="2"/>
  <c r="Q38" i="2"/>
  <c r="Q37" i="2"/>
  <c r="Q35" i="2"/>
  <c r="Q34" i="2"/>
  <c r="Q33" i="2"/>
  <c r="Q30" i="2"/>
  <c r="Q29" i="2"/>
  <c r="Q27" i="2"/>
  <c r="Q26" i="2"/>
  <c r="Q25" i="2"/>
  <c r="Q22" i="2"/>
  <c r="Q21" i="2"/>
  <c r="Q20" i="2"/>
  <c r="Q19" i="2"/>
  <c r="Q18" i="2"/>
  <c r="Q17" i="2"/>
  <c r="Q16" i="2"/>
  <c r="Q15" i="2"/>
  <c r="Q14" i="2"/>
  <c r="Q12" i="2"/>
  <c r="Q11" i="2"/>
  <c r="Q10" i="2"/>
  <c r="Q8" i="2"/>
  <c r="Q7" i="2"/>
  <c r="Q6" i="2"/>
  <c r="Q5" i="2"/>
  <c r="Q4" i="2"/>
  <c r="Q3" i="2"/>
  <c r="Q81" i="1"/>
  <c r="Q80" i="1"/>
  <c r="Q70" i="1"/>
  <c r="Q69" i="1"/>
  <c r="Q68" i="1"/>
  <c r="Q67" i="1"/>
  <c r="Q66" i="1"/>
  <c r="Q65" i="1"/>
  <c r="Q64" i="1"/>
  <c r="Q63" i="1"/>
  <c r="Q62" i="1"/>
  <c r="Q61" i="1"/>
  <c r="Q60" i="1"/>
  <c r="Q58" i="1"/>
  <c r="Q57" i="1"/>
  <c r="Q56" i="1"/>
  <c r="Q55" i="1"/>
  <c r="Q54" i="1"/>
  <c r="Q52" i="1"/>
  <c r="Q51" i="1"/>
  <c r="Q49" i="1"/>
  <c r="Q48" i="1"/>
  <c r="Q47" i="1"/>
  <c r="Q46" i="1"/>
  <c r="Q44" i="1"/>
  <c r="Q43" i="1"/>
  <c r="Q42" i="1"/>
  <c r="Q41" i="1"/>
  <c r="Q39" i="1"/>
  <c r="Q38" i="1"/>
  <c r="Q37" i="1"/>
  <c r="Q35" i="1"/>
  <c r="Q34" i="1"/>
  <c r="Q33" i="1"/>
  <c r="Q30" i="1"/>
  <c r="Q27" i="1"/>
  <c r="Q26" i="1"/>
  <c r="Q22" i="1"/>
  <c r="Q21" i="1"/>
  <c r="Q20" i="1"/>
  <c r="Q19" i="1"/>
  <c r="Q18" i="1"/>
  <c r="Q17" i="1"/>
  <c r="Q16" i="1"/>
  <c r="Q15" i="1"/>
  <c r="Q14" i="1"/>
  <c r="Q12" i="1"/>
  <c r="Q11" i="1"/>
  <c r="Q10" i="1"/>
  <c r="Q8" i="1"/>
  <c r="Q7" i="1"/>
  <c r="Q6" i="1"/>
  <c r="Q5" i="1"/>
  <c r="Q4" i="1"/>
  <c r="Q3" i="1"/>
  <c r="P70" i="2"/>
  <c r="P69" i="2"/>
  <c r="P68" i="2"/>
  <c r="P67" i="2"/>
  <c r="P66" i="2"/>
  <c r="P65" i="2"/>
  <c r="P64" i="2"/>
  <c r="P63" i="2"/>
  <c r="P62" i="2"/>
  <c r="P61" i="2"/>
  <c r="P60" i="2"/>
  <c r="P58" i="2"/>
  <c r="P57" i="2"/>
  <c r="P56" i="2"/>
  <c r="P55" i="2"/>
  <c r="P54" i="2"/>
  <c r="P52" i="2"/>
  <c r="P51" i="2"/>
  <c r="P49" i="2"/>
  <c r="P48" i="2"/>
  <c r="P47" i="2"/>
  <c r="P46" i="2"/>
  <c r="P44" i="2"/>
  <c r="P43" i="2"/>
  <c r="P42" i="2"/>
  <c r="P41" i="2"/>
  <c r="P39" i="2"/>
  <c r="P38" i="2"/>
  <c r="P37" i="2"/>
  <c r="P35" i="2"/>
  <c r="P34" i="2"/>
  <c r="P33" i="2"/>
  <c r="P30" i="2"/>
  <c r="P29" i="2"/>
  <c r="P27" i="2"/>
  <c r="P26" i="2"/>
  <c r="P25" i="2"/>
  <c r="P22" i="2"/>
  <c r="P21" i="2"/>
  <c r="P20" i="2"/>
  <c r="P19" i="2"/>
  <c r="P18" i="2"/>
  <c r="P17" i="2"/>
  <c r="P16" i="2"/>
  <c r="P15" i="2"/>
  <c r="P14" i="2"/>
  <c r="P12" i="2"/>
  <c r="P11" i="2"/>
  <c r="P10" i="2"/>
  <c r="P8" i="2"/>
  <c r="P7" i="2"/>
  <c r="P6" i="2"/>
  <c r="P5" i="2"/>
  <c r="P4" i="2"/>
  <c r="P3" i="2"/>
  <c r="P81" i="1"/>
  <c r="P80" i="1"/>
  <c r="P70" i="1"/>
  <c r="P69" i="1"/>
  <c r="P68" i="1"/>
  <c r="P67" i="1"/>
  <c r="P66" i="1"/>
  <c r="P65" i="1"/>
  <c r="P64" i="1"/>
  <c r="P63" i="1"/>
  <c r="P62" i="1"/>
  <c r="P61" i="1"/>
  <c r="P60" i="1"/>
  <c r="P58" i="1"/>
  <c r="P57" i="1"/>
  <c r="P56" i="1"/>
  <c r="P55" i="1"/>
  <c r="P54" i="1"/>
  <c r="P52" i="1"/>
  <c r="P51" i="1"/>
  <c r="P49" i="1"/>
  <c r="P48" i="1"/>
  <c r="P47" i="1"/>
  <c r="P46" i="1"/>
  <c r="P44" i="1"/>
  <c r="P43" i="1"/>
  <c r="P42" i="1"/>
  <c r="P41" i="1"/>
  <c r="P39" i="1"/>
  <c r="P38" i="1"/>
  <c r="P37" i="1"/>
  <c r="P35" i="1"/>
  <c r="P34" i="1"/>
  <c r="P33" i="1"/>
  <c r="P30" i="1"/>
  <c r="P27" i="1"/>
  <c r="P26" i="1"/>
  <c r="P22" i="1"/>
  <c r="P21" i="1"/>
  <c r="P20" i="1"/>
  <c r="P19" i="1"/>
  <c r="P18" i="1"/>
  <c r="P17" i="1"/>
  <c r="P16" i="1"/>
  <c r="P15" i="1"/>
  <c r="P14" i="1"/>
  <c r="P12" i="1"/>
  <c r="P11" i="1"/>
  <c r="P10" i="1"/>
  <c r="P8" i="1"/>
  <c r="P7" i="1"/>
  <c r="P6" i="1"/>
  <c r="P5" i="1"/>
  <c r="P4" i="1"/>
  <c r="P3" i="1"/>
  <c r="O70" i="2"/>
  <c r="O69" i="2"/>
  <c r="O68" i="2"/>
  <c r="O67" i="2"/>
  <c r="O66" i="2"/>
  <c r="O65" i="2"/>
  <c r="O64" i="2"/>
  <c r="O63" i="2"/>
  <c r="O62" i="2"/>
  <c r="O61" i="2"/>
  <c r="O60" i="2"/>
  <c r="O58" i="2"/>
  <c r="O57" i="2"/>
  <c r="O56" i="2"/>
  <c r="O55" i="2"/>
  <c r="O54" i="2"/>
  <c r="O52" i="2"/>
  <c r="O51" i="2"/>
  <c r="O49" i="2"/>
  <c r="O48" i="2"/>
  <c r="O47" i="2"/>
  <c r="O46" i="2"/>
  <c r="O44" i="2"/>
  <c r="O43" i="2"/>
  <c r="O42" i="2"/>
  <c r="O41" i="2"/>
  <c r="O39" i="2"/>
  <c r="O38" i="2"/>
  <c r="O37" i="2"/>
  <c r="O35" i="2"/>
  <c r="O34" i="2"/>
  <c r="O33" i="2"/>
  <c r="O30" i="2"/>
  <c r="O29" i="2"/>
  <c r="O27" i="2"/>
  <c r="O26" i="2"/>
  <c r="O25" i="2"/>
  <c r="O22" i="2"/>
  <c r="O21" i="2"/>
  <c r="O20" i="2"/>
  <c r="O19" i="2"/>
  <c r="O18" i="2"/>
  <c r="O17" i="2"/>
  <c r="O16" i="2"/>
  <c r="O15" i="2"/>
  <c r="O14" i="2"/>
  <c r="O12" i="2"/>
  <c r="O11" i="2"/>
  <c r="O10" i="2"/>
  <c r="O8" i="2"/>
  <c r="O7" i="2"/>
  <c r="O6" i="2"/>
  <c r="O5" i="2"/>
  <c r="O4" i="2"/>
  <c r="O3" i="2"/>
  <c r="O81" i="1"/>
  <c r="O80" i="1"/>
  <c r="O70" i="1"/>
  <c r="O69" i="1"/>
  <c r="O68" i="1"/>
  <c r="O67" i="1"/>
  <c r="O66" i="1"/>
  <c r="O65" i="1"/>
  <c r="O64" i="1"/>
  <c r="O63" i="1"/>
  <c r="O62" i="1"/>
  <c r="O61" i="1"/>
  <c r="O60" i="1"/>
  <c r="O58" i="1"/>
  <c r="O57" i="1"/>
  <c r="O56" i="1"/>
  <c r="O55" i="1"/>
  <c r="O54" i="1"/>
  <c r="O52" i="1"/>
  <c r="O51" i="1"/>
  <c r="O49" i="1"/>
  <c r="O48" i="1"/>
  <c r="O47" i="1"/>
  <c r="O46" i="1"/>
  <c r="O44" i="1"/>
  <c r="O43" i="1"/>
  <c r="O42" i="1"/>
  <c r="O41" i="1"/>
  <c r="O39" i="1"/>
  <c r="O38" i="1"/>
  <c r="O37" i="1"/>
  <c r="O35" i="1"/>
  <c r="O34" i="1"/>
  <c r="O33" i="1"/>
  <c r="O30" i="1"/>
  <c r="O27" i="1"/>
  <c r="O26" i="1"/>
  <c r="O22" i="1"/>
  <c r="O21" i="1"/>
  <c r="O20" i="1"/>
  <c r="O19" i="1"/>
  <c r="O18" i="1"/>
  <c r="O17" i="1"/>
  <c r="O16" i="1"/>
  <c r="O15" i="1"/>
  <c r="O14" i="1"/>
  <c r="O12" i="1"/>
  <c r="O11" i="1"/>
  <c r="O10" i="1"/>
  <c r="O8" i="1"/>
  <c r="O7" i="1"/>
  <c r="O6" i="1"/>
  <c r="O5" i="1"/>
  <c r="O4" i="1"/>
  <c r="O3" i="1"/>
  <c r="N70" i="2"/>
  <c r="N69" i="2"/>
  <c r="N68" i="2"/>
  <c r="N67" i="2"/>
  <c r="N66" i="2"/>
  <c r="N65" i="2"/>
  <c r="N64" i="2"/>
  <c r="N63" i="2"/>
  <c r="N62" i="2"/>
  <c r="N61" i="2"/>
  <c r="N60" i="2"/>
  <c r="N58" i="2"/>
  <c r="N57" i="2"/>
  <c r="N56" i="2"/>
  <c r="N55" i="2"/>
  <c r="N54" i="2"/>
  <c r="N52" i="2"/>
  <c r="N51" i="2"/>
  <c r="N49" i="2"/>
  <c r="N48" i="2"/>
  <c r="N47" i="2"/>
  <c r="N46" i="2"/>
  <c r="N44" i="2"/>
  <c r="N43" i="2"/>
  <c r="N42" i="2"/>
  <c r="N41" i="2"/>
  <c r="N39" i="2"/>
  <c r="N38" i="2"/>
  <c r="N37" i="2"/>
  <c r="N35" i="2"/>
  <c r="N34" i="2"/>
  <c r="N33" i="2"/>
  <c r="N30" i="2"/>
  <c r="N29" i="2"/>
  <c r="N27" i="2"/>
  <c r="N26" i="2"/>
  <c r="N25" i="2"/>
  <c r="N22" i="2"/>
  <c r="N21" i="2"/>
  <c r="N20" i="2"/>
  <c r="N19" i="2"/>
  <c r="N18" i="2"/>
  <c r="N17" i="2"/>
  <c r="N16" i="2"/>
  <c r="N15" i="2"/>
  <c r="N14" i="2"/>
  <c r="N12" i="2"/>
  <c r="N11" i="2"/>
  <c r="N10" i="2"/>
  <c r="N8" i="2"/>
  <c r="N7" i="2"/>
  <c r="N6" i="2"/>
  <c r="N5" i="2"/>
  <c r="N4" i="2"/>
  <c r="N3" i="2"/>
  <c r="N81" i="1"/>
  <c r="N80" i="1"/>
  <c r="N70" i="1"/>
  <c r="N69" i="1"/>
  <c r="N68" i="1"/>
  <c r="N67" i="1"/>
  <c r="N66" i="1"/>
  <c r="N65" i="1"/>
  <c r="N64" i="1"/>
  <c r="N63" i="1"/>
  <c r="N62" i="1"/>
  <c r="N61" i="1"/>
  <c r="N60" i="1"/>
  <c r="N58" i="1"/>
  <c r="N57" i="1"/>
  <c r="N56" i="1"/>
  <c r="N55" i="1"/>
  <c r="N54" i="1"/>
  <c r="N52" i="1"/>
  <c r="N51" i="1"/>
  <c r="N49" i="1"/>
  <c r="N48" i="1"/>
  <c r="N47" i="1"/>
  <c r="N46" i="1"/>
  <c r="N44" i="1"/>
  <c r="N43" i="1"/>
  <c r="N42" i="1"/>
  <c r="N41" i="1"/>
  <c r="N39" i="1"/>
  <c r="N38" i="1"/>
  <c r="N37" i="1"/>
  <c r="N35" i="1"/>
  <c r="N34" i="1"/>
  <c r="N33" i="1"/>
  <c r="N30" i="1"/>
  <c r="N27" i="1"/>
  <c r="N26" i="1"/>
  <c r="N22" i="1"/>
  <c r="N21" i="1"/>
  <c r="N20" i="1"/>
  <c r="N19" i="1"/>
  <c r="N18" i="1"/>
  <c r="N17" i="1"/>
  <c r="N16" i="1"/>
  <c r="N15" i="1"/>
  <c r="N14" i="1"/>
  <c r="N12" i="1"/>
  <c r="N11" i="1"/>
  <c r="N10" i="1"/>
  <c r="N8" i="1"/>
  <c r="N7" i="1"/>
  <c r="N6" i="1"/>
  <c r="N5" i="1"/>
  <c r="N4" i="1"/>
  <c r="N3" i="1"/>
  <c r="M70" i="2"/>
  <c r="M69" i="2"/>
  <c r="M68" i="2"/>
  <c r="M67" i="2"/>
  <c r="M66" i="2"/>
  <c r="M65" i="2"/>
  <c r="M64" i="2"/>
  <c r="M63" i="2"/>
  <c r="M62" i="2"/>
  <c r="M61" i="2"/>
  <c r="M60" i="2"/>
  <c r="M58" i="2"/>
  <c r="M57" i="2"/>
  <c r="M56" i="2"/>
  <c r="M55" i="2"/>
  <c r="M54" i="2"/>
  <c r="M52" i="2"/>
  <c r="M51" i="2"/>
  <c r="M49" i="2"/>
  <c r="M48" i="2"/>
  <c r="M47" i="2"/>
  <c r="M46" i="2"/>
  <c r="M44" i="2"/>
  <c r="M43" i="2"/>
  <c r="M42" i="2"/>
  <c r="M41" i="2"/>
  <c r="M39" i="2"/>
  <c r="M38" i="2"/>
  <c r="M37" i="2"/>
  <c r="M35" i="2"/>
  <c r="M34" i="2"/>
  <c r="M33" i="2"/>
  <c r="M30" i="2"/>
  <c r="M29" i="2"/>
  <c r="M27" i="2"/>
  <c r="M26" i="2"/>
  <c r="M25" i="2"/>
  <c r="M22" i="2"/>
  <c r="M21" i="2"/>
  <c r="M20" i="2"/>
  <c r="M19" i="2"/>
  <c r="M18" i="2"/>
  <c r="M17" i="2"/>
  <c r="M16" i="2"/>
  <c r="M15" i="2"/>
  <c r="M14" i="2"/>
  <c r="M12" i="2"/>
  <c r="M11" i="2"/>
  <c r="M10" i="2"/>
  <c r="M8" i="2"/>
  <c r="M7" i="2"/>
  <c r="M6" i="2"/>
  <c r="M5" i="2"/>
  <c r="M4" i="2"/>
  <c r="M3" i="2"/>
  <c r="M81" i="1"/>
  <c r="M80" i="1"/>
  <c r="M70" i="1"/>
  <c r="M69" i="1"/>
  <c r="M68" i="1"/>
  <c r="M67" i="1"/>
  <c r="M66" i="1"/>
  <c r="M65" i="1"/>
  <c r="M64" i="1"/>
  <c r="M63" i="1"/>
  <c r="M62" i="1"/>
  <c r="M61" i="1"/>
  <c r="M60" i="1"/>
  <c r="M58" i="1"/>
  <c r="M57" i="1"/>
  <c r="M56" i="1"/>
  <c r="M55" i="1"/>
  <c r="M54" i="1"/>
  <c r="M52" i="1"/>
  <c r="M51" i="1"/>
  <c r="M49" i="1"/>
  <c r="M48" i="1"/>
  <c r="M47" i="1"/>
  <c r="M46" i="1"/>
  <c r="M44" i="1"/>
  <c r="M43" i="1"/>
  <c r="M42" i="1"/>
  <c r="M41" i="1"/>
  <c r="M39" i="1"/>
  <c r="M38" i="1"/>
  <c r="M37" i="1"/>
  <c r="M35" i="1"/>
  <c r="M34" i="1"/>
  <c r="M33" i="1"/>
  <c r="M30" i="1"/>
  <c r="M27" i="1"/>
  <c r="M26" i="1"/>
  <c r="M22" i="1"/>
  <c r="M21" i="1"/>
  <c r="M20" i="1"/>
  <c r="M19" i="1"/>
  <c r="M18" i="1"/>
  <c r="M17" i="1"/>
  <c r="M16" i="1"/>
  <c r="M15" i="1"/>
  <c r="M14" i="1"/>
  <c r="M12" i="1"/>
  <c r="M11" i="1"/>
  <c r="M10" i="1"/>
  <c r="M8" i="1"/>
  <c r="M7" i="1"/>
  <c r="M6" i="1"/>
  <c r="M5" i="1"/>
  <c r="M4" i="1"/>
  <c r="M3" i="1"/>
  <c r="L70" i="2"/>
  <c r="L69" i="2"/>
  <c r="L68" i="2"/>
  <c r="L67" i="2"/>
  <c r="L66" i="2"/>
  <c r="L65" i="2"/>
  <c r="L64" i="2"/>
  <c r="L63" i="2"/>
  <c r="L62" i="2"/>
  <c r="L61" i="2"/>
  <c r="L60" i="2"/>
  <c r="L58" i="2"/>
  <c r="L57" i="2"/>
  <c r="L56" i="2"/>
  <c r="L55" i="2"/>
  <c r="L54" i="2"/>
  <c r="L52" i="2"/>
  <c r="L51" i="2"/>
  <c r="L49" i="2"/>
  <c r="L48" i="2"/>
  <c r="L47" i="2"/>
  <c r="L46" i="2"/>
  <c r="L44" i="2"/>
  <c r="L43" i="2"/>
  <c r="L42" i="2"/>
  <c r="L41" i="2"/>
  <c r="L39" i="2"/>
  <c r="L38" i="2"/>
  <c r="L37" i="2"/>
  <c r="L35" i="2"/>
  <c r="L34" i="2"/>
  <c r="L33" i="2"/>
  <c r="L30" i="2"/>
  <c r="L29" i="2"/>
  <c r="L27" i="2"/>
  <c r="L26" i="2"/>
  <c r="L25" i="2"/>
  <c r="L22" i="2"/>
  <c r="L21" i="2"/>
  <c r="L20" i="2"/>
  <c r="L19" i="2"/>
  <c r="L18" i="2"/>
  <c r="L17" i="2"/>
  <c r="L16" i="2"/>
  <c r="L15" i="2"/>
  <c r="L14" i="2"/>
  <c r="L12" i="2"/>
  <c r="L11" i="2"/>
  <c r="L10" i="2"/>
  <c r="L8" i="2"/>
  <c r="L7" i="2"/>
  <c r="L6" i="2"/>
  <c r="L5" i="2"/>
  <c r="L4" i="2"/>
  <c r="L3" i="2"/>
  <c r="L81" i="1"/>
  <c r="L80" i="1"/>
  <c r="L70" i="1"/>
  <c r="L69" i="1"/>
  <c r="L68" i="1"/>
  <c r="L67" i="1"/>
  <c r="L66" i="1"/>
  <c r="L65" i="1"/>
  <c r="L64" i="1"/>
  <c r="L63" i="1"/>
  <c r="L62" i="1"/>
  <c r="L61" i="1"/>
  <c r="L60" i="1"/>
  <c r="L58" i="1"/>
  <c r="L57" i="1"/>
  <c r="L56" i="1"/>
  <c r="L55" i="1"/>
  <c r="L54" i="1"/>
  <c r="L52" i="1"/>
  <c r="L51" i="1"/>
  <c r="L49" i="1"/>
  <c r="L48" i="1"/>
  <c r="L47" i="1"/>
  <c r="L46" i="1"/>
  <c r="L44" i="1"/>
  <c r="L43" i="1"/>
  <c r="L42" i="1"/>
  <c r="L41" i="1"/>
  <c r="L39" i="1"/>
  <c r="L38" i="1"/>
  <c r="L37" i="1"/>
  <c r="L35" i="1"/>
  <c r="L34" i="1"/>
  <c r="L33" i="1"/>
  <c r="L30" i="1"/>
  <c r="L27" i="1"/>
  <c r="L26" i="1"/>
  <c r="L22" i="1"/>
  <c r="L21" i="1"/>
  <c r="L20" i="1"/>
  <c r="L19" i="1"/>
  <c r="L18" i="1"/>
  <c r="L17" i="1"/>
  <c r="L16" i="1"/>
  <c r="L15" i="1"/>
  <c r="L14" i="1"/>
  <c r="L12" i="1"/>
  <c r="L11" i="1"/>
  <c r="L10" i="1"/>
  <c r="L8" i="1"/>
  <c r="L7" i="1"/>
  <c r="L6" i="1"/>
  <c r="L5" i="1"/>
  <c r="L4" i="1"/>
  <c r="L3" i="1"/>
  <c r="K70" i="2"/>
  <c r="K69" i="2"/>
  <c r="K68" i="2"/>
  <c r="K67" i="2"/>
  <c r="K66" i="2"/>
  <c r="K65" i="2"/>
  <c r="K64" i="2"/>
  <c r="K63" i="2"/>
  <c r="K62" i="2"/>
  <c r="K61" i="2"/>
  <c r="K60" i="2"/>
  <c r="K58" i="2"/>
  <c r="K57" i="2"/>
  <c r="K56" i="2"/>
  <c r="K55" i="2"/>
  <c r="K54" i="2"/>
  <c r="K52" i="2"/>
  <c r="K51" i="2"/>
  <c r="K49" i="2"/>
  <c r="K48" i="2"/>
  <c r="K47" i="2"/>
  <c r="K46" i="2"/>
  <c r="K44" i="2"/>
  <c r="K43" i="2"/>
  <c r="K42" i="2"/>
  <c r="K41" i="2"/>
  <c r="K39" i="2"/>
  <c r="K38" i="2"/>
  <c r="K37" i="2"/>
  <c r="K35" i="2"/>
  <c r="K34" i="2"/>
  <c r="K33" i="2"/>
  <c r="K30" i="2"/>
  <c r="K29" i="2"/>
  <c r="K27" i="2"/>
  <c r="K26" i="2"/>
  <c r="K25" i="2"/>
  <c r="K22" i="2"/>
  <c r="K21" i="2"/>
  <c r="K20" i="2"/>
  <c r="K19" i="2"/>
  <c r="K18" i="2"/>
  <c r="K17" i="2"/>
  <c r="K16" i="2"/>
  <c r="K15" i="2"/>
  <c r="K14" i="2"/>
  <c r="K12" i="2"/>
  <c r="K11" i="2"/>
  <c r="K10" i="2"/>
  <c r="K8" i="2"/>
  <c r="K7" i="2"/>
  <c r="K6" i="2"/>
  <c r="K5" i="2"/>
  <c r="K4" i="2"/>
  <c r="K3" i="2"/>
  <c r="K81" i="1"/>
  <c r="K80" i="1"/>
  <c r="K70" i="1"/>
  <c r="K69" i="1"/>
  <c r="K68" i="1"/>
  <c r="K67" i="1"/>
  <c r="K66" i="1"/>
  <c r="K65" i="1"/>
  <c r="K64" i="1"/>
  <c r="K63" i="1"/>
  <c r="K62" i="1"/>
  <c r="K61" i="1"/>
  <c r="K60" i="1"/>
  <c r="K58" i="1"/>
  <c r="K57" i="1"/>
  <c r="K56" i="1"/>
  <c r="K55" i="1"/>
  <c r="K54" i="1"/>
  <c r="K52" i="1"/>
  <c r="K51" i="1"/>
  <c r="K49" i="1"/>
  <c r="K48" i="1"/>
  <c r="K47" i="1"/>
  <c r="K46" i="1"/>
  <c r="K44" i="1"/>
  <c r="K43" i="1"/>
  <c r="K42" i="1"/>
  <c r="K41" i="1"/>
  <c r="K39" i="1"/>
  <c r="K38" i="1"/>
  <c r="K37" i="1"/>
  <c r="K35" i="1"/>
  <c r="K34" i="1"/>
  <c r="K33" i="1"/>
  <c r="K30" i="1"/>
  <c r="K27" i="1"/>
  <c r="K26" i="1"/>
  <c r="K22" i="1"/>
  <c r="K21" i="1"/>
  <c r="K20" i="1"/>
  <c r="K19" i="1"/>
  <c r="K18" i="1"/>
  <c r="K17" i="1"/>
  <c r="K16" i="1"/>
  <c r="K15" i="1"/>
  <c r="K14" i="1"/>
  <c r="K12" i="1"/>
  <c r="K11" i="1"/>
  <c r="K10" i="1"/>
  <c r="K8" i="1"/>
  <c r="K7" i="1"/>
  <c r="K6" i="1"/>
  <c r="K5" i="1"/>
  <c r="K4" i="1"/>
  <c r="K3" i="1"/>
  <c r="J70" i="2"/>
  <c r="J69" i="2"/>
  <c r="J68" i="2"/>
  <c r="J67" i="2"/>
  <c r="J66" i="2"/>
  <c r="J65" i="2"/>
  <c r="J64" i="2"/>
  <c r="J63" i="2"/>
  <c r="J62" i="2"/>
  <c r="J61" i="2"/>
  <c r="J60" i="2"/>
  <c r="J58" i="2"/>
  <c r="J57" i="2"/>
  <c r="J56" i="2"/>
  <c r="J55" i="2"/>
  <c r="J54" i="2"/>
  <c r="J52" i="2"/>
  <c r="J51" i="2"/>
  <c r="J49" i="2"/>
  <c r="J48" i="2"/>
  <c r="J47" i="2"/>
  <c r="J46" i="2"/>
  <c r="J44" i="2"/>
  <c r="J43" i="2"/>
  <c r="J42" i="2"/>
  <c r="J41" i="2"/>
  <c r="J39" i="2"/>
  <c r="J38" i="2"/>
  <c r="J37" i="2"/>
  <c r="J35" i="2"/>
  <c r="J34" i="2"/>
  <c r="J33" i="2"/>
  <c r="J30" i="2"/>
  <c r="J29" i="2"/>
  <c r="J27" i="2"/>
  <c r="J26" i="2"/>
  <c r="J25" i="2"/>
  <c r="J22" i="2"/>
  <c r="J21" i="2"/>
  <c r="J20" i="2"/>
  <c r="J19" i="2"/>
  <c r="J18" i="2"/>
  <c r="J17" i="2"/>
  <c r="J16" i="2"/>
  <c r="J15" i="2"/>
  <c r="J14" i="2"/>
  <c r="J12" i="2"/>
  <c r="J11" i="2"/>
  <c r="J10" i="2"/>
  <c r="J8" i="2"/>
  <c r="J7" i="2"/>
  <c r="J6" i="2"/>
  <c r="J5" i="2"/>
  <c r="J4" i="2"/>
  <c r="J3" i="2"/>
  <c r="J81" i="1"/>
  <c r="J80" i="1"/>
  <c r="J70" i="1"/>
  <c r="J69" i="1"/>
  <c r="J68" i="1"/>
  <c r="J67" i="1"/>
  <c r="J66" i="1"/>
  <c r="J65" i="1"/>
  <c r="J64" i="1"/>
  <c r="J63" i="1"/>
  <c r="J62" i="1"/>
  <c r="J61" i="1"/>
  <c r="J60" i="1"/>
  <c r="J58" i="1"/>
  <c r="J57" i="1"/>
  <c r="J56" i="1"/>
  <c r="J55" i="1"/>
  <c r="J54" i="1"/>
  <c r="J52" i="1"/>
  <c r="J51" i="1"/>
  <c r="J49" i="1"/>
  <c r="J48" i="1"/>
  <c r="J47" i="1"/>
  <c r="J46" i="1"/>
  <c r="J44" i="1"/>
  <c r="J43" i="1"/>
  <c r="J42" i="1"/>
  <c r="J41" i="1"/>
  <c r="J39" i="1"/>
  <c r="J38" i="1"/>
  <c r="J37" i="1"/>
  <c r="J35" i="1"/>
  <c r="J34" i="1"/>
  <c r="J33" i="1"/>
  <c r="J30" i="1"/>
  <c r="J27" i="1"/>
  <c r="J26" i="1"/>
  <c r="J22" i="1"/>
  <c r="J21" i="1"/>
  <c r="J20" i="1"/>
  <c r="J19" i="1"/>
  <c r="J18" i="1"/>
  <c r="J17" i="1"/>
  <c r="J16" i="1"/>
  <c r="J15" i="1"/>
  <c r="J14" i="1"/>
  <c r="J12" i="1"/>
  <c r="J11" i="1"/>
  <c r="J10" i="1"/>
  <c r="J8" i="1"/>
  <c r="J7" i="1"/>
  <c r="J6" i="1"/>
  <c r="J5" i="1"/>
  <c r="J4" i="1"/>
  <c r="J3" i="1"/>
  <c r="I70" i="2"/>
  <c r="I69" i="2"/>
  <c r="I68" i="2"/>
  <c r="I67" i="2"/>
  <c r="I66" i="2"/>
  <c r="I65" i="2"/>
  <c r="I64" i="2"/>
  <c r="I63" i="2"/>
  <c r="I62" i="2"/>
  <c r="I61" i="2"/>
  <c r="I60" i="2"/>
  <c r="I58" i="2"/>
  <c r="I57" i="2"/>
  <c r="I56" i="2"/>
  <c r="I55" i="2"/>
  <c r="I54" i="2"/>
  <c r="I52" i="2"/>
  <c r="I51" i="2"/>
  <c r="I49" i="2"/>
  <c r="I48" i="2"/>
  <c r="I47" i="2"/>
  <c r="I46" i="2"/>
  <c r="I44" i="2"/>
  <c r="I43" i="2"/>
  <c r="I42" i="2"/>
  <c r="I41" i="2"/>
  <c r="I39" i="2"/>
  <c r="I38" i="2"/>
  <c r="I37" i="2"/>
  <c r="I35" i="2"/>
  <c r="I34" i="2"/>
  <c r="I33" i="2"/>
  <c r="I30" i="2"/>
  <c r="I29" i="2"/>
  <c r="I27" i="2"/>
  <c r="I26" i="2"/>
  <c r="I25" i="2"/>
  <c r="I22" i="2"/>
  <c r="I21" i="2"/>
  <c r="I20" i="2"/>
  <c r="I19" i="2"/>
  <c r="I18" i="2"/>
  <c r="I17" i="2"/>
  <c r="I16" i="2"/>
  <c r="I15" i="2"/>
  <c r="I14" i="2"/>
  <c r="I12" i="2"/>
  <c r="I11" i="2"/>
  <c r="I10" i="2"/>
  <c r="I8" i="2"/>
  <c r="I7" i="2"/>
  <c r="I6" i="2"/>
  <c r="I5" i="2"/>
  <c r="I4" i="2"/>
  <c r="I3" i="2"/>
  <c r="I81" i="1"/>
  <c r="I80" i="1"/>
  <c r="I70" i="1"/>
  <c r="I69" i="1"/>
  <c r="I68" i="1"/>
  <c r="I67" i="1"/>
  <c r="I66" i="1"/>
  <c r="I65" i="1"/>
  <c r="I64" i="1"/>
  <c r="I63" i="1"/>
  <c r="I62" i="1"/>
  <c r="I61" i="1"/>
  <c r="I60" i="1"/>
  <c r="I58" i="1"/>
  <c r="I57" i="1"/>
  <c r="I56" i="1"/>
  <c r="I55" i="1"/>
  <c r="I54" i="1"/>
  <c r="I52" i="1"/>
  <c r="I51" i="1"/>
  <c r="I49" i="1"/>
  <c r="I48" i="1"/>
  <c r="I47" i="1"/>
  <c r="I46" i="1"/>
  <c r="I44" i="1"/>
  <c r="I43" i="1"/>
  <c r="I42" i="1"/>
  <c r="I41" i="1"/>
  <c r="I39" i="1"/>
  <c r="I38" i="1"/>
  <c r="I37" i="1"/>
  <c r="I35" i="1"/>
  <c r="I34" i="1"/>
  <c r="I33" i="1"/>
  <c r="I30" i="1"/>
  <c r="I27" i="1"/>
  <c r="I26" i="1"/>
  <c r="I22" i="1"/>
  <c r="I21" i="1"/>
  <c r="I20" i="1"/>
  <c r="I19" i="1"/>
  <c r="I18" i="1"/>
  <c r="I17" i="1"/>
  <c r="I16" i="1"/>
  <c r="I15" i="1"/>
  <c r="I14" i="1"/>
  <c r="I12" i="1"/>
  <c r="I11" i="1"/>
  <c r="I10" i="1"/>
  <c r="I8" i="1"/>
  <c r="I7" i="1"/>
  <c r="I6" i="1"/>
  <c r="I5" i="1"/>
  <c r="I4" i="1"/>
  <c r="I3" i="1"/>
  <c r="H70" i="2"/>
  <c r="H69" i="2"/>
  <c r="H68" i="2"/>
  <c r="H67" i="2"/>
  <c r="H66" i="2"/>
  <c r="H65" i="2"/>
  <c r="H64" i="2"/>
  <c r="H63" i="2"/>
  <c r="H62" i="2"/>
  <c r="H61" i="2"/>
  <c r="H60" i="2"/>
  <c r="H58" i="2"/>
  <c r="H57" i="2"/>
  <c r="H56" i="2"/>
  <c r="H55" i="2"/>
  <c r="H54" i="2"/>
  <c r="H52" i="2"/>
  <c r="H51" i="2"/>
  <c r="H49" i="2"/>
  <c r="H48" i="2"/>
  <c r="H47" i="2"/>
  <c r="H46" i="2"/>
  <c r="H44" i="2"/>
  <c r="H43" i="2"/>
  <c r="H42" i="2"/>
  <c r="H41" i="2"/>
  <c r="H39" i="2"/>
  <c r="H38" i="2"/>
  <c r="H37" i="2"/>
  <c r="H35" i="2"/>
  <c r="H34" i="2"/>
  <c r="H33" i="2"/>
  <c r="H30" i="2"/>
  <c r="H29" i="2"/>
  <c r="H27" i="2"/>
  <c r="H26" i="2"/>
  <c r="H25" i="2"/>
  <c r="H22" i="2"/>
  <c r="H21" i="2"/>
  <c r="H20" i="2"/>
  <c r="H19" i="2"/>
  <c r="H18" i="2"/>
  <c r="H17" i="2"/>
  <c r="H16" i="2"/>
  <c r="H15" i="2"/>
  <c r="H14" i="2"/>
  <c r="H12" i="2"/>
  <c r="H11" i="2"/>
  <c r="H10" i="2"/>
  <c r="H8" i="2"/>
  <c r="H7" i="2"/>
  <c r="H6" i="2"/>
  <c r="H5" i="2"/>
  <c r="H4" i="2"/>
  <c r="H3" i="2"/>
  <c r="H81" i="1"/>
  <c r="H80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2" i="1"/>
  <c r="H51" i="1"/>
  <c r="H49" i="1"/>
  <c r="H48" i="1"/>
  <c r="H47" i="1"/>
  <c r="H46" i="1"/>
  <c r="H44" i="1"/>
  <c r="H43" i="1"/>
  <c r="H42" i="1"/>
  <c r="H41" i="1"/>
  <c r="H39" i="1"/>
  <c r="H38" i="1"/>
  <c r="H37" i="1"/>
  <c r="H35" i="1"/>
  <c r="H34" i="1"/>
  <c r="H33" i="1"/>
  <c r="H30" i="1"/>
  <c r="H27" i="1"/>
  <c r="H26" i="1"/>
  <c r="H22" i="1"/>
  <c r="H21" i="1"/>
  <c r="H20" i="1"/>
  <c r="H19" i="1"/>
  <c r="H18" i="1"/>
  <c r="H17" i="1"/>
  <c r="H16" i="1"/>
  <c r="H15" i="1"/>
  <c r="H14" i="1"/>
  <c r="H12" i="1"/>
  <c r="H11" i="1"/>
  <c r="H10" i="1"/>
  <c r="H8" i="1"/>
  <c r="H7" i="1"/>
  <c r="H6" i="1"/>
  <c r="H5" i="1"/>
  <c r="H4" i="1"/>
  <c r="H3" i="1"/>
  <c r="G70" i="2"/>
  <c r="G69" i="2"/>
  <c r="G68" i="2"/>
  <c r="G67" i="2"/>
  <c r="G66" i="2"/>
  <c r="G65" i="2"/>
  <c r="G64" i="2"/>
  <c r="G63" i="2"/>
  <c r="G62" i="2"/>
  <c r="G61" i="2"/>
  <c r="G60" i="2"/>
  <c r="G58" i="2"/>
  <c r="G57" i="2"/>
  <c r="G56" i="2"/>
  <c r="G55" i="2"/>
  <c r="G54" i="2"/>
  <c r="G52" i="2"/>
  <c r="G51" i="2"/>
  <c r="G49" i="2"/>
  <c r="G48" i="2"/>
  <c r="G47" i="2"/>
  <c r="G46" i="2"/>
  <c r="G44" i="2"/>
  <c r="G43" i="2"/>
  <c r="G42" i="2"/>
  <c r="G41" i="2"/>
  <c r="G39" i="2"/>
  <c r="G38" i="2"/>
  <c r="G37" i="2"/>
  <c r="G35" i="2"/>
  <c r="G34" i="2"/>
  <c r="G33" i="2"/>
  <c r="G30" i="2"/>
  <c r="G29" i="2"/>
  <c r="G27" i="2"/>
  <c r="G26" i="2"/>
  <c r="G25" i="2"/>
  <c r="G22" i="2"/>
  <c r="G21" i="2"/>
  <c r="G20" i="2"/>
  <c r="G19" i="2"/>
  <c r="G18" i="2"/>
  <c r="G17" i="2"/>
  <c r="G16" i="2"/>
  <c r="G15" i="2"/>
  <c r="G14" i="2"/>
  <c r="G12" i="2"/>
  <c r="G11" i="2"/>
  <c r="G10" i="2"/>
  <c r="G8" i="2"/>
  <c r="G7" i="2"/>
  <c r="G6" i="2"/>
  <c r="G5" i="2"/>
  <c r="G4" i="2"/>
  <c r="G3" i="2"/>
  <c r="G81" i="1"/>
  <c r="G80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2" i="1"/>
  <c r="G51" i="1"/>
  <c r="G49" i="1"/>
  <c r="G48" i="1"/>
  <c r="G47" i="1"/>
  <c r="G46" i="1"/>
  <c r="G44" i="1"/>
  <c r="G43" i="1"/>
  <c r="G42" i="1"/>
  <c r="G41" i="1"/>
  <c r="G39" i="1"/>
  <c r="G38" i="1"/>
  <c r="G37" i="1"/>
  <c r="G35" i="1"/>
  <c r="G34" i="1"/>
  <c r="G33" i="1"/>
  <c r="G30" i="1"/>
  <c r="G27" i="1"/>
  <c r="G26" i="1"/>
  <c r="G22" i="1"/>
  <c r="G21" i="1"/>
  <c r="G20" i="1"/>
  <c r="G19" i="1"/>
  <c r="G18" i="1"/>
  <c r="G17" i="1"/>
  <c r="G16" i="1"/>
  <c r="G15" i="1"/>
  <c r="G14" i="1"/>
  <c r="G12" i="1"/>
  <c r="G11" i="1"/>
  <c r="G10" i="1"/>
  <c r="G8" i="1"/>
  <c r="G7" i="1"/>
  <c r="G6" i="1"/>
  <c r="G5" i="1"/>
  <c r="G4" i="1"/>
  <c r="G3" i="1"/>
  <c r="F70" i="2"/>
  <c r="F69" i="2"/>
  <c r="F68" i="2"/>
  <c r="F67" i="2"/>
  <c r="F66" i="2"/>
  <c r="F65" i="2"/>
  <c r="F64" i="2"/>
  <c r="F63" i="2"/>
  <c r="F62" i="2"/>
  <c r="F61" i="2"/>
  <c r="F60" i="2"/>
  <c r="F58" i="2"/>
  <c r="F57" i="2"/>
  <c r="F56" i="2"/>
  <c r="F55" i="2"/>
  <c r="F54" i="2"/>
  <c r="F52" i="2"/>
  <c r="F51" i="2"/>
  <c r="F49" i="2"/>
  <c r="F48" i="2"/>
  <c r="F47" i="2"/>
  <c r="F46" i="2"/>
  <c r="F44" i="2"/>
  <c r="F43" i="2"/>
  <c r="F42" i="2"/>
  <c r="F41" i="2"/>
  <c r="F39" i="2"/>
  <c r="F38" i="2"/>
  <c r="F37" i="2"/>
  <c r="F35" i="2"/>
  <c r="F34" i="2"/>
  <c r="F33" i="2"/>
  <c r="F30" i="2"/>
  <c r="F29" i="2"/>
  <c r="F27" i="2"/>
  <c r="F26" i="2"/>
  <c r="F25" i="2"/>
  <c r="F22" i="2"/>
  <c r="F21" i="2"/>
  <c r="F20" i="2"/>
  <c r="F19" i="2"/>
  <c r="F18" i="2"/>
  <c r="F17" i="2"/>
  <c r="F16" i="2"/>
  <c r="F15" i="2"/>
  <c r="F14" i="2"/>
  <c r="F12" i="2"/>
  <c r="F11" i="2"/>
  <c r="F10" i="2"/>
  <c r="F8" i="2"/>
  <c r="F7" i="2"/>
  <c r="F6" i="2"/>
  <c r="F5" i="2"/>
  <c r="F4" i="2"/>
  <c r="F3" i="2"/>
  <c r="F81" i="1"/>
  <c r="F80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2" i="1"/>
  <c r="F51" i="1"/>
  <c r="F49" i="1"/>
  <c r="F48" i="1"/>
  <c r="F47" i="1"/>
  <c r="F46" i="1"/>
  <c r="F44" i="1"/>
  <c r="F43" i="1"/>
  <c r="F42" i="1"/>
  <c r="F41" i="1"/>
  <c r="F39" i="1"/>
  <c r="F38" i="1"/>
  <c r="F37" i="1"/>
  <c r="F35" i="1"/>
  <c r="F34" i="1"/>
  <c r="F33" i="1"/>
  <c r="F30" i="1"/>
  <c r="F27" i="1"/>
  <c r="F26" i="1"/>
  <c r="F22" i="1"/>
  <c r="F21" i="1"/>
  <c r="F20" i="1"/>
  <c r="F19" i="1"/>
  <c r="F18" i="1"/>
  <c r="F17" i="1"/>
  <c r="F16" i="1"/>
  <c r="F15" i="1"/>
  <c r="F14" i="1"/>
  <c r="F12" i="1"/>
  <c r="F11" i="1"/>
  <c r="F10" i="1"/>
  <c r="F8" i="1"/>
  <c r="F7" i="1"/>
  <c r="F6" i="1"/>
  <c r="F5" i="1"/>
  <c r="F4" i="1"/>
  <c r="F3" i="1"/>
  <c r="E70" i="2"/>
  <c r="E69" i="2"/>
  <c r="E68" i="2"/>
  <c r="E67" i="2"/>
  <c r="E66" i="2"/>
  <c r="E65" i="2"/>
  <c r="E64" i="2"/>
  <c r="E63" i="2"/>
  <c r="E62" i="2"/>
  <c r="E61" i="2"/>
  <c r="E60" i="2"/>
  <c r="E58" i="2"/>
  <c r="E57" i="2"/>
  <c r="E56" i="2"/>
  <c r="E55" i="2"/>
  <c r="E54" i="2"/>
  <c r="E52" i="2"/>
  <c r="E51" i="2"/>
  <c r="E49" i="2"/>
  <c r="E48" i="2"/>
  <c r="E47" i="2"/>
  <c r="E46" i="2"/>
  <c r="E44" i="2"/>
  <c r="E43" i="2"/>
  <c r="E42" i="2"/>
  <c r="E41" i="2"/>
  <c r="E39" i="2"/>
  <c r="E38" i="2"/>
  <c r="E37" i="2"/>
  <c r="E35" i="2"/>
  <c r="E34" i="2"/>
  <c r="E33" i="2"/>
  <c r="E30" i="2"/>
  <c r="E29" i="2"/>
  <c r="E27" i="2"/>
  <c r="E26" i="2"/>
  <c r="E25" i="2"/>
  <c r="E22" i="2"/>
  <c r="E21" i="2"/>
  <c r="E20" i="2"/>
  <c r="E19" i="2"/>
  <c r="E18" i="2"/>
  <c r="E17" i="2"/>
  <c r="E16" i="2"/>
  <c r="E15" i="2"/>
  <c r="E14" i="2"/>
  <c r="E12" i="2"/>
  <c r="E11" i="2"/>
  <c r="E10" i="2"/>
  <c r="E8" i="2"/>
  <c r="E7" i="2"/>
  <c r="E6" i="2"/>
  <c r="E5" i="2"/>
  <c r="E4" i="2"/>
  <c r="E3" i="2"/>
  <c r="E81" i="1"/>
  <c r="E80" i="1"/>
  <c r="E70" i="1"/>
  <c r="E69" i="1"/>
  <c r="E68" i="1"/>
  <c r="E67" i="1"/>
  <c r="E66" i="1"/>
  <c r="E65" i="1"/>
  <c r="E64" i="1"/>
  <c r="E63" i="1"/>
  <c r="E62" i="1"/>
  <c r="E61" i="1"/>
  <c r="E60" i="1"/>
  <c r="E58" i="1"/>
  <c r="E57" i="1"/>
  <c r="E56" i="1"/>
  <c r="E55" i="1"/>
  <c r="E54" i="1"/>
  <c r="E52" i="1"/>
  <c r="E51" i="1"/>
  <c r="E49" i="1"/>
  <c r="E48" i="1"/>
  <c r="E47" i="1"/>
  <c r="E46" i="1"/>
  <c r="E44" i="1"/>
  <c r="E43" i="1"/>
  <c r="E42" i="1"/>
  <c r="E41" i="1"/>
  <c r="E39" i="1"/>
  <c r="E38" i="1"/>
  <c r="E37" i="1"/>
  <c r="E35" i="1"/>
  <c r="E34" i="1"/>
  <c r="E33" i="1"/>
  <c r="E30" i="1"/>
  <c r="E27" i="1"/>
  <c r="E26" i="1"/>
  <c r="E22" i="1"/>
  <c r="E21" i="1"/>
  <c r="E20" i="1"/>
  <c r="E19" i="1"/>
  <c r="E18" i="1"/>
  <c r="E17" i="1"/>
  <c r="E16" i="1"/>
  <c r="E15" i="1"/>
  <c r="E14" i="1"/>
  <c r="E12" i="1"/>
  <c r="E11" i="1"/>
  <c r="E10" i="1"/>
  <c r="E8" i="1"/>
  <c r="E7" i="1"/>
  <c r="E6" i="1"/>
  <c r="E5" i="1"/>
  <c r="E4" i="1"/>
  <c r="E3" i="1"/>
  <c r="AJ14" i="1"/>
  <c r="AM14" i="1"/>
  <c r="AP14" i="1"/>
  <c r="AJ33" i="1"/>
  <c r="AM33" i="1"/>
  <c r="AP33" i="1"/>
  <c r="AP34" i="1"/>
  <c r="AK11" i="1"/>
  <c r="AL11" i="1"/>
  <c r="AH11" i="1"/>
  <c r="AI11" i="1"/>
  <c r="AO11" i="1"/>
  <c r="S90" i="4"/>
  <c r="R21" i="4"/>
  <c r="Q53" i="4"/>
  <c r="M53" i="4"/>
  <c r="I71" i="9"/>
  <c r="E128" i="9"/>
  <c r="I257" i="3"/>
  <c r="E191" i="3"/>
  <c r="AK14" i="1"/>
  <c r="AL14" i="1"/>
  <c r="AH14" i="1"/>
  <c r="AI14" i="1"/>
  <c r="AO14" i="1"/>
  <c r="AH17" i="1"/>
  <c r="AI17" i="1"/>
  <c r="AK17" i="1"/>
  <c r="AL17" i="1"/>
  <c r="AO17" i="1"/>
  <c r="AH15" i="1"/>
  <c r="AI15" i="1"/>
  <c r="AK15" i="1"/>
  <c r="AL15" i="1"/>
  <c r="AO15" i="1"/>
  <c r="AO22" i="1"/>
  <c r="AJ25" i="1"/>
  <c r="AM25" i="1"/>
  <c r="AP25" i="1"/>
  <c r="AQ25" i="1"/>
  <c r="AH20" i="1"/>
  <c r="AI20" i="1"/>
  <c r="AK20" i="1"/>
  <c r="AL20" i="1"/>
  <c r="AO20" i="1"/>
  <c r="AJ20" i="1"/>
  <c r="AM20" i="1"/>
  <c r="AP20" i="1"/>
  <c r="AQ20" i="1"/>
  <c r="AJ17" i="1"/>
  <c r="AM17" i="1"/>
  <c r="AP17" i="1"/>
  <c r="AQ17" i="1"/>
  <c r="S54" i="4"/>
  <c r="S100" i="4"/>
  <c r="R97" i="4"/>
  <c r="Q103" i="4"/>
  <c r="M103" i="4"/>
  <c r="I200" i="9"/>
  <c r="E110" i="9"/>
  <c r="I183" i="3"/>
  <c r="E297" i="3"/>
  <c r="I109" i="3"/>
  <c r="E194" i="3"/>
  <c r="I259" i="3"/>
  <c r="E211" i="3"/>
  <c r="AK18" i="1"/>
  <c r="AL18" i="1"/>
  <c r="AH18" i="1"/>
  <c r="AI18" i="1"/>
  <c r="AO18" i="1"/>
  <c r="AO21" i="1"/>
  <c r="AK10" i="1"/>
  <c r="AL10" i="1"/>
  <c r="AH10" i="1"/>
  <c r="AI10" i="1"/>
  <c r="AO10" i="1"/>
  <c r="AO12" i="1"/>
  <c r="AJ10" i="1"/>
  <c r="AM10" i="1"/>
  <c r="AP10" i="1"/>
  <c r="AJ11" i="1"/>
  <c r="AM11" i="1"/>
  <c r="AP11" i="1"/>
  <c r="AP12" i="1"/>
  <c r="AQ12" i="1"/>
  <c r="AO16" i="1"/>
  <c r="AJ15" i="1"/>
  <c r="AM15" i="1"/>
  <c r="AP15" i="1"/>
  <c r="AP16" i="1"/>
  <c r="AQ16" i="1"/>
  <c r="I4" i="9"/>
  <c r="E82" i="9"/>
  <c r="I74" i="9"/>
  <c r="E233" i="9"/>
  <c r="M11" i="6"/>
  <c r="H11" i="6"/>
  <c r="E11" i="6"/>
  <c r="S87" i="4"/>
  <c r="R24" i="4"/>
  <c r="Q35" i="4"/>
  <c r="M35" i="4"/>
  <c r="M32" i="6"/>
  <c r="H32" i="6"/>
  <c r="E32" i="6"/>
  <c r="C3" i="10"/>
  <c r="V3" i="10"/>
  <c r="AT28" i="2"/>
  <c r="AS28" i="2"/>
  <c r="AT3" i="2"/>
  <c r="AS3" i="2"/>
  <c r="AU3" i="2"/>
  <c r="AV3" i="2"/>
  <c r="AT19" i="2"/>
  <c r="AS19" i="2"/>
  <c r="AT29" i="2"/>
  <c r="AS29" i="2"/>
  <c r="AU29" i="2"/>
  <c r="AV29" i="2"/>
  <c r="AT10" i="2"/>
  <c r="AS10" i="2"/>
  <c r="AU10" i="2"/>
  <c r="AV10" i="2"/>
  <c r="AT30" i="2"/>
  <c r="AS30" i="2"/>
  <c r="AU30" i="2"/>
  <c r="AV30" i="2"/>
  <c r="AC34" i="10"/>
  <c r="AB34" i="10"/>
  <c r="AA34" i="10"/>
  <c r="Z34" i="10"/>
  <c r="Y34" i="10"/>
  <c r="AU28" i="2"/>
  <c r="AV28" i="2"/>
  <c r="AT26" i="2"/>
  <c r="AS26" i="2"/>
  <c r="AU26" i="2"/>
  <c r="AV26" i="2"/>
  <c r="AC33" i="10"/>
  <c r="AB33" i="10"/>
  <c r="AA33" i="10"/>
  <c r="Z33" i="10"/>
  <c r="Y33" i="10"/>
  <c r="AT20" i="2"/>
  <c r="AS20" i="2"/>
  <c r="AT27" i="2"/>
  <c r="AS27" i="2"/>
  <c r="AU27" i="2"/>
  <c r="AV27" i="2"/>
  <c r="AC32" i="10"/>
  <c r="AB32" i="10"/>
  <c r="AA32" i="10"/>
  <c r="Z32" i="10"/>
  <c r="Y32" i="10"/>
  <c r="AC31" i="10"/>
  <c r="AB31" i="10"/>
  <c r="AA31" i="10"/>
  <c r="Z31" i="10"/>
  <c r="Y31" i="10"/>
  <c r="AT16" i="2"/>
  <c r="AS16" i="2"/>
  <c r="AT13" i="2"/>
  <c r="AS13" i="2"/>
  <c r="AU13" i="2"/>
  <c r="AV13" i="2"/>
  <c r="AT5" i="2"/>
  <c r="AS5" i="2"/>
  <c r="AT6" i="2"/>
  <c r="AS6" i="2"/>
  <c r="AU6" i="2"/>
  <c r="AV6" i="2"/>
  <c r="AT24" i="2"/>
  <c r="AS24" i="2"/>
  <c r="AU24" i="2"/>
  <c r="AV24" i="2"/>
  <c r="AT23" i="2"/>
  <c r="AS23" i="2"/>
  <c r="AU23" i="2"/>
  <c r="AV23" i="2"/>
  <c r="AC30" i="10"/>
  <c r="AB30" i="10"/>
  <c r="AA30" i="10"/>
  <c r="Z30" i="10"/>
  <c r="Y30" i="10"/>
  <c r="AT14" i="2"/>
  <c r="AS14" i="2"/>
  <c r="AT12" i="2"/>
  <c r="AS12" i="2"/>
  <c r="AU12" i="2"/>
  <c r="AV12" i="2"/>
  <c r="AT25" i="2"/>
  <c r="AS25" i="2"/>
  <c r="AU25" i="2"/>
  <c r="AV25" i="2"/>
  <c r="AC29" i="10"/>
  <c r="AB29" i="10"/>
  <c r="AA29" i="10"/>
  <c r="Z29" i="10"/>
  <c r="Y29" i="10"/>
  <c r="AT22" i="2"/>
  <c r="AS22" i="2"/>
  <c r="AU22" i="2"/>
  <c r="AV22" i="2"/>
  <c r="AC28" i="10"/>
  <c r="AB28" i="10"/>
  <c r="AA28" i="10"/>
  <c r="Z28" i="10"/>
  <c r="Y28" i="10"/>
  <c r="AT21" i="2"/>
  <c r="AS21" i="2"/>
  <c r="AU21" i="2"/>
  <c r="AV21" i="2"/>
  <c r="AT17" i="2"/>
  <c r="AS17" i="2"/>
  <c r="AU17" i="2"/>
  <c r="AV17" i="2"/>
  <c r="AC27" i="10"/>
  <c r="AB27" i="10"/>
  <c r="AA27" i="10"/>
  <c r="Z27" i="10"/>
  <c r="Y27" i="10"/>
  <c r="AT11" i="2"/>
  <c r="AS11" i="2"/>
  <c r="AU14" i="2"/>
  <c r="AV14" i="2"/>
  <c r="AC26" i="10"/>
  <c r="AB26" i="10"/>
  <c r="AA26" i="10"/>
  <c r="Z26" i="10"/>
  <c r="Y26" i="10"/>
  <c r="AT9" i="2"/>
  <c r="AS9" i="2"/>
  <c r="AU9" i="2"/>
  <c r="AV9" i="2"/>
  <c r="AC25" i="10"/>
  <c r="AB25" i="10"/>
  <c r="AA25" i="10"/>
  <c r="Z25" i="10"/>
  <c r="Y25" i="10"/>
  <c r="AU5" i="2"/>
  <c r="AV5" i="2"/>
  <c r="AT15" i="2"/>
  <c r="AS15" i="2"/>
  <c r="AU15" i="2"/>
  <c r="AV15" i="2"/>
  <c r="AU11" i="2"/>
  <c r="AV11" i="2"/>
  <c r="AU20" i="2"/>
  <c r="AV20" i="2"/>
  <c r="AC24" i="10"/>
  <c r="AB24" i="10"/>
  <c r="AA24" i="10"/>
  <c r="Z24" i="10"/>
  <c r="Y24" i="10"/>
  <c r="AT18" i="2"/>
  <c r="AS18" i="2"/>
  <c r="AU18" i="2"/>
  <c r="AV18" i="2"/>
  <c r="AU16" i="2"/>
  <c r="AV16" i="2"/>
  <c r="AU19" i="2"/>
  <c r="AV19" i="2"/>
  <c r="AC23" i="10"/>
  <c r="AB23" i="10"/>
  <c r="AA23" i="10"/>
  <c r="Z23" i="10"/>
  <c r="Y23" i="10"/>
  <c r="AT4" i="2"/>
  <c r="AS4" i="2"/>
  <c r="AU4" i="2"/>
  <c r="AV4" i="2"/>
  <c r="AC22" i="10"/>
  <c r="AB22" i="10"/>
  <c r="AA22" i="10"/>
  <c r="Z22" i="10"/>
  <c r="Y22" i="10"/>
  <c r="AC21" i="10"/>
  <c r="AB21" i="10"/>
  <c r="AA21" i="10"/>
  <c r="Z21" i="10"/>
  <c r="Y21" i="10"/>
  <c r="AC20" i="10"/>
  <c r="AB20" i="10"/>
  <c r="AA20" i="10"/>
  <c r="Z20" i="10"/>
  <c r="Y20" i="10"/>
  <c r="AT7" i="2"/>
  <c r="AS7" i="2"/>
  <c r="AU7" i="2"/>
  <c r="AV7" i="2"/>
  <c r="AC19" i="10"/>
  <c r="AB19" i="10"/>
  <c r="AA19" i="10"/>
  <c r="Z19" i="10"/>
  <c r="Y19" i="10"/>
  <c r="AC18" i="10"/>
  <c r="AB18" i="10"/>
  <c r="AA18" i="10"/>
  <c r="Z18" i="10"/>
  <c r="Y18" i="10"/>
  <c r="AC17" i="10"/>
  <c r="AB17" i="10"/>
  <c r="AA17" i="10"/>
  <c r="Z17" i="10"/>
  <c r="Y17" i="10"/>
  <c r="AT8" i="2"/>
  <c r="AS8" i="2"/>
  <c r="AU8" i="2"/>
  <c r="AV8" i="2"/>
  <c r="AC16" i="10"/>
  <c r="AB16" i="10"/>
  <c r="AA16" i="10"/>
  <c r="Z16" i="10"/>
  <c r="Y16" i="10"/>
  <c r="AC15" i="10"/>
  <c r="AB15" i="10"/>
  <c r="AA15" i="10"/>
  <c r="Z15" i="10"/>
  <c r="Y15" i="10"/>
  <c r="AC14" i="10"/>
  <c r="AB14" i="10"/>
  <c r="AA14" i="10"/>
  <c r="Z14" i="10"/>
  <c r="Y14" i="10"/>
  <c r="AC13" i="10"/>
  <c r="AB13" i="10"/>
  <c r="AA13" i="10"/>
  <c r="Z13" i="10"/>
  <c r="Y13" i="10"/>
  <c r="AC12" i="10"/>
  <c r="AB12" i="10"/>
  <c r="AA12" i="10"/>
  <c r="Z12" i="10"/>
  <c r="Y12" i="10"/>
  <c r="AC11" i="10"/>
  <c r="AB11" i="10"/>
  <c r="AA11" i="10"/>
  <c r="Z11" i="10"/>
  <c r="Y11" i="10"/>
  <c r="AC10" i="10"/>
  <c r="AB10" i="10"/>
  <c r="AA10" i="10"/>
  <c r="Z10" i="10"/>
  <c r="Y10" i="10"/>
  <c r="AC9" i="10"/>
  <c r="AB9" i="10"/>
  <c r="AA9" i="10"/>
  <c r="Z9" i="10"/>
  <c r="Y9" i="10"/>
  <c r="AC8" i="10"/>
  <c r="AB8" i="10"/>
  <c r="AA8" i="10"/>
  <c r="Z8" i="10"/>
  <c r="Y8" i="10"/>
  <c r="AC7" i="10"/>
  <c r="AB7" i="10"/>
  <c r="AA7" i="10"/>
  <c r="Z7" i="10"/>
  <c r="Y7" i="10"/>
  <c r="AT17" i="1"/>
  <c r="AS17" i="1"/>
  <c r="AT24" i="1"/>
  <c r="AS24" i="1"/>
  <c r="AU24" i="1"/>
  <c r="AV24" i="1"/>
  <c r="AT29" i="1"/>
  <c r="AS29" i="1"/>
  <c r="AU29" i="1"/>
  <c r="AV29" i="1"/>
  <c r="AT30" i="1"/>
  <c r="AS30" i="1"/>
  <c r="AU30" i="1"/>
  <c r="AV30" i="1"/>
  <c r="W34" i="10"/>
  <c r="V34" i="10"/>
  <c r="U34" i="10"/>
  <c r="T34" i="10"/>
  <c r="S34" i="10"/>
  <c r="AT12" i="1"/>
  <c r="AS12" i="1"/>
  <c r="AT18" i="1"/>
  <c r="AS18" i="1"/>
  <c r="AU18" i="1"/>
  <c r="AV18" i="1"/>
  <c r="AT4" i="1"/>
  <c r="AS4" i="1"/>
  <c r="AU4" i="1"/>
  <c r="AV4" i="1"/>
  <c r="AT14" i="1"/>
  <c r="AS14" i="1"/>
  <c r="AT20" i="1"/>
  <c r="AS20" i="1"/>
  <c r="AU20" i="1"/>
  <c r="AV20" i="1"/>
  <c r="AT10" i="1"/>
  <c r="AS10" i="1"/>
  <c r="AT27" i="1"/>
  <c r="AS27" i="1"/>
  <c r="AU27" i="1"/>
  <c r="AV27" i="1"/>
  <c r="W33" i="10"/>
  <c r="V33" i="10"/>
  <c r="U33" i="10"/>
  <c r="T33" i="10"/>
  <c r="S33" i="10"/>
  <c r="AT13" i="1"/>
  <c r="AS13" i="1"/>
  <c r="AT8" i="1"/>
  <c r="AS8" i="1"/>
  <c r="AU8" i="1"/>
  <c r="AV8" i="1"/>
  <c r="AT25" i="1"/>
  <c r="AS25" i="1"/>
  <c r="AU25" i="1"/>
  <c r="AV25" i="1"/>
  <c r="AT21" i="1"/>
  <c r="AS21" i="1"/>
  <c r="AU21" i="1"/>
  <c r="AV21" i="1"/>
  <c r="AT28" i="1"/>
  <c r="AS28" i="1"/>
  <c r="AU28" i="1"/>
  <c r="AV28" i="1"/>
  <c r="W32" i="10"/>
  <c r="V32" i="10"/>
  <c r="U32" i="10"/>
  <c r="T32" i="10"/>
  <c r="S32" i="10"/>
  <c r="AT16" i="1"/>
  <c r="AS16" i="1"/>
  <c r="AU13" i="1"/>
  <c r="AV13" i="1"/>
  <c r="AT23" i="1"/>
  <c r="AS23" i="1"/>
  <c r="AU23" i="1"/>
  <c r="AV23" i="1"/>
  <c r="W31" i="10"/>
  <c r="V31" i="10"/>
  <c r="U31" i="10"/>
  <c r="T31" i="10"/>
  <c r="S31" i="10"/>
  <c r="AT5" i="1"/>
  <c r="AS5" i="1"/>
  <c r="AU5" i="1"/>
  <c r="AV5" i="1"/>
  <c r="AU26" i="1"/>
  <c r="AV26" i="1"/>
  <c r="W30" i="10"/>
  <c r="V30" i="10"/>
  <c r="U30" i="10"/>
  <c r="T30" i="10"/>
  <c r="S30" i="10"/>
  <c r="AT15" i="1"/>
  <c r="AS15" i="1"/>
  <c r="AT19" i="1"/>
  <c r="AS19" i="1"/>
  <c r="AU19" i="1"/>
  <c r="AV19" i="1"/>
  <c r="W29" i="10"/>
  <c r="V29" i="10"/>
  <c r="U29" i="10"/>
  <c r="T29" i="10"/>
  <c r="S29" i="10"/>
  <c r="AT22" i="1"/>
  <c r="AS22" i="1"/>
  <c r="AT3" i="1"/>
  <c r="AS3" i="1"/>
  <c r="AU3" i="1"/>
  <c r="AV3" i="1"/>
  <c r="AU16" i="1"/>
  <c r="AV16" i="1"/>
  <c r="AT26" i="1"/>
  <c r="AS26" i="1"/>
  <c r="AT7" i="1"/>
  <c r="AS7" i="1"/>
  <c r="AU7" i="1"/>
  <c r="AV7" i="1"/>
  <c r="W28" i="10"/>
  <c r="V28" i="10"/>
  <c r="U28" i="10"/>
  <c r="T28" i="10"/>
  <c r="S28" i="10"/>
  <c r="AT9" i="1"/>
  <c r="AS9" i="1"/>
  <c r="AU9" i="1"/>
  <c r="AV9" i="1"/>
  <c r="W27" i="10"/>
  <c r="V27" i="10"/>
  <c r="U27" i="10"/>
  <c r="T27" i="10"/>
  <c r="S27" i="10"/>
  <c r="AU22" i="1"/>
  <c r="AV22" i="1"/>
  <c r="AU12" i="1"/>
  <c r="AV12" i="1"/>
  <c r="W26" i="10"/>
  <c r="V26" i="10"/>
  <c r="U26" i="10"/>
  <c r="T26" i="10"/>
  <c r="S26" i="10"/>
  <c r="W25" i="10"/>
  <c r="V25" i="10"/>
  <c r="U25" i="10"/>
  <c r="T25" i="10"/>
  <c r="S25" i="10"/>
  <c r="AU10" i="1"/>
  <c r="AV10" i="1"/>
  <c r="AU14" i="1"/>
  <c r="AV14" i="1"/>
  <c r="W24" i="10"/>
  <c r="V24" i="10"/>
  <c r="U24" i="10"/>
  <c r="T24" i="10"/>
  <c r="S24" i="10"/>
  <c r="AT6" i="1"/>
  <c r="AS6" i="1"/>
  <c r="AU6" i="1"/>
  <c r="AV6" i="1"/>
  <c r="W23" i="10"/>
  <c r="V23" i="10"/>
  <c r="U23" i="10"/>
  <c r="T23" i="10"/>
  <c r="S23" i="10"/>
  <c r="W22" i="10"/>
  <c r="V22" i="10"/>
  <c r="U22" i="10"/>
  <c r="T22" i="10"/>
  <c r="S22" i="10"/>
  <c r="AU17" i="1"/>
  <c r="AV17" i="1"/>
  <c r="W21" i="10"/>
  <c r="V21" i="10"/>
  <c r="U21" i="10"/>
  <c r="T21" i="10"/>
  <c r="S21" i="10"/>
  <c r="AT11" i="1"/>
  <c r="AS11" i="1"/>
  <c r="AU11" i="1"/>
  <c r="AV11" i="1"/>
  <c r="W20" i="10"/>
  <c r="V20" i="10"/>
  <c r="U20" i="10"/>
  <c r="T20" i="10"/>
  <c r="S20" i="10"/>
  <c r="AU15" i="1"/>
  <c r="AV15" i="1"/>
  <c r="W19" i="10"/>
  <c r="V19" i="10"/>
  <c r="U19" i="10"/>
  <c r="T19" i="10"/>
  <c r="S19" i="10"/>
  <c r="W18" i="10"/>
  <c r="V18" i="10"/>
  <c r="U18" i="10"/>
  <c r="T18" i="10"/>
  <c r="S18" i="10"/>
  <c r="W17" i="10"/>
  <c r="V17" i="10"/>
  <c r="U17" i="10"/>
  <c r="T17" i="10"/>
  <c r="S17" i="10"/>
  <c r="W16" i="10"/>
  <c r="V16" i="10"/>
  <c r="U16" i="10"/>
  <c r="T16" i="10"/>
  <c r="S16" i="10"/>
  <c r="W15" i="10"/>
  <c r="V15" i="10"/>
  <c r="U15" i="10"/>
  <c r="T15" i="10"/>
  <c r="S15" i="10"/>
  <c r="W14" i="10"/>
  <c r="V14" i="10"/>
  <c r="U14" i="10"/>
  <c r="T14" i="10"/>
  <c r="S14" i="10"/>
  <c r="W13" i="10"/>
  <c r="V13" i="10"/>
  <c r="U13" i="10"/>
  <c r="T13" i="10"/>
  <c r="S13" i="10"/>
  <c r="W12" i="10"/>
  <c r="V12" i="10"/>
  <c r="U12" i="10"/>
  <c r="T12" i="10"/>
  <c r="S12" i="10"/>
  <c r="W11" i="10"/>
  <c r="V11" i="10"/>
  <c r="U11" i="10"/>
  <c r="T11" i="10"/>
  <c r="S11" i="10"/>
  <c r="W10" i="10"/>
  <c r="V10" i="10"/>
  <c r="U10" i="10"/>
  <c r="T10" i="10"/>
  <c r="S10" i="10"/>
  <c r="W9" i="10"/>
  <c r="V9" i="10"/>
  <c r="U9" i="10"/>
  <c r="T9" i="10"/>
  <c r="S9" i="10"/>
  <c r="W8" i="10"/>
  <c r="V8" i="10"/>
  <c r="U8" i="10"/>
  <c r="T8" i="10"/>
  <c r="S8" i="10"/>
  <c r="W7" i="10"/>
  <c r="V7" i="10"/>
  <c r="U7" i="10"/>
  <c r="T7" i="10"/>
  <c r="S7" i="10"/>
  <c r="AF76" i="1"/>
  <c r="AF77" i="1"/>
  <c r="AF78" i="1"/>
  <c r="AE76" i="1"/>
  <c r="AE77" i="1"/>
  <c r="AE78" i="1"/>
  <c r="AD76" i="1"/>
  <c r="AD77" i="1"/>
  <c r="AD78" i="1"/>
  <c r="AC76" i="1"/>
  <c r="AC77" i="1"/>
  <c r="AC78" i="1"/>
  <c r="AB76" i="1"/>
  <c r="AB77" i="1"/>
  <c r="AB78" i="1"/>
  <c r="AA76" i="1"/>
  <c r="AA77" i="1"/>
  <c r="AA78" i="1"/>
  <c r="Z76" i="1"/>
  <c r="Z77" i="1"/>
  <c r="Z78" i="1"/>
  <c r="Y76" i="1"/>
  <c r="Y77" i="1"/>
  <c r="Y78" i="1"/>
  <c r="X76" i="1"/>
  <c r="X77" i="1"/>
  <c r="X78" i="1"/>
  <c r="W76" i="1"/>
  <c r="W77" i="1"/>
  <c r="W78" i="1"/>
  <c r="V76" i="1"/>
  <c r="V77" i="1"/>
  <c r="V78" i="1"/>
  <c r="U76" i="1"/>
  <c r="U77" i="1"/>
  <c r="U78" i="1"/>
  <c r="T76" i="1"/>
  <c r="T77" i="1"/>
  <c r="T78" i="1"/>
  <c r="S76" i="1"/>
  <c r="S77" i="1"/>
  <c r="S78" i="1"/>
  <c r="R76" i="1"/>
  <c r="R77" i="1"/>
  <c r="R78" i="1"/>
  <c r="Q76" i="1"/>
  <c r="Q77" i="1"/>
  <c r="Q78" i="1"/>
  <c r="P76" i="1"/>
  <c r="P77" i="1"/>
  <c r="P78" i="1"/>
  <c r="O76" i="1"/>
  <c r="O77" i="1"/>
  <c r="O78" i="1"/>
  <c r="N76" i="1"/>
  <c r="N77" i="1"/>
  <c r="N78" i="1"/>
  <c r="M76" i="1"/>
  <c r="M77" i="1"/>
  <c r="M78" i="1"/>
  <c r="L76" i="1"/>
  <c r="L77" i="1"/>
  <c r="L78" i="1"/>
  <c r="K76" i="1"/>
  <c r="K77" i="1"/>
  <c r="K78" i="1"/>
  <c r="J76" i="1"/>
  <c r="J77" i="1"/>
  <c r="J78" i="1"/>
  <c r="I76" i="1"/>
  <c r="I77" i="1"/>
  <c r="I78" i="1"/>
  <c r="H76" i="1"/>
  <c r="H77" i="1"/>
  <c r="H78" i="1"/>
  <c r="G76" i="1"/>
  <c r="G77" i="1"/>
  <c r="G78" i="1"/>
  <c r="F76" i="1"/>
  <c r="F77" i="1"/>
  <c r="F78" i="1"/>
  <c r="E76" i="1"/>
  <c r="E77" i="1"/>
  <c r="E78" i="1"/>
  <c r="S81" i="4"/>
  <c r="S70" i="4"/>
  <c r="S56" i="4"/>
  <c r="S52" i="4"/>
  <c r="S57" i="4"/>
  <c r="S71" i="4"/>
  <c r="S114" i="4"/>
  <c r="S64" i="4"/>
  <c r="S53" i="4"/>
  <c r="S35" i="4"/>
  <c r="S108" i="4"/>
  <c r="S116" i="4"/>
  <c r="S98" i="4"/>
  <c r="S77" i="4"/>
  <c r="S115" i="4"/>
  <c r="S84" i="4"/>
  <c r="S69" i="4"/>
  <c r="S47" i="4"/>
  <c r="S36" i="4"/>
  <c r="S99" i="4"/>
  <c r="S109" i="4"/>
  <c r="S106" i="4"/>
  <c r="S104" i="4"/>
  <c r="S32" i="4"/>
  <c r="S73" i="4"/>
  <c r="S92" i="4"/>
  <c r="S68" i="4"/>
  <c r="S48" i="4"/>
  <c r="S111" i="4"/>
  <c r="S105" i="4"/>
  <c r="S62" i="4"/>
  <c r="S61" i="4"/>
  <c r="S78" i="4"/>
  <c r="S112" i="4"/>
  <c r="S82" i="4"/>
  <c r="S66" i="4"/>
  <c r="S76" i="4"/>
  <c r="S83" i="4"/>
  <c r="S72" i="4"/>
  <c r="S102" i="4"/>
  <c r="S101" i="4"/>
  <c r="S67" i="4"/>
  <c r="S89" i="4"/>
  <c r="S33" i="4"/>
  <c r="S37" i="4"/>
  <c r="S65" i="4"/>
  <c r="S110" i="4"/>
  <c r="S34" i="4"/>
  <c r="S118" i="4"/>
  <c r="S40" i="4"/>
  <c r="S93" i="4"/>
  <c r="S95" i="4"/>
  <c r="S85" i="4"/>
  <c r="S94" i="4"/>
  <c r="S113" i="4"/>
  <c r="S75" i="4"/>
  <c r="S55" i="4"/>
  <c r="S97" i="4"/>
  <c r="S79" i="4"/>
  <c r="S107" i="4"/>
  <c r="S80" i="4"/>
  <c r="S41" i="4"/>
  <c r="S103" i="4"/>
  <c r="S74" i="4"/>
  <c r="S96" i="4"/>
  <c r="S46" i="4"/>
  <c r="S86" i="4"/>
  <c r="S117" i="4"/>
  <c r="S60" i="4"/>
  <c r="S59" i="4"/>
  <c r="S88" i="4"/>
  <c r="S42" i="4"/>
  <c r="S49" i="4"/>
  <c r="S58" i="4"/>
  <c r="S45" i="4"/>
  <c r="S44" i="4"/>
  <c r="S39" i="4"/>
  <c r="S63" i="4"/>
  <c r="S31" i="4"/>
  <c r="S38" i="4"/>
  <c r="V31" i="4"/>
  <c r="Q26" i="4"/>
  <c r="Q73" i="4"/>
  <c r="Q69" i="4"/>
  <c r="Q36" i="4"/>
  <c r="Q55" i="4"/>
  <c r="Q9" i="4"/>
  <c r="Q89" i="4"/>
  <c r="Q87" i="4"/>
  <c r="Q60" i="4"/>
  <c r="Q6" i="4"/>
  <c r="Q13" i="4"/>
  <c r="Q15" i="10"/>
  <c r="P15" i="10"/>
  <c r="O15" i="10"/>
  <c r="N15" i="10"/>
  <c r="M26" i="4"/>
  <c r="M73" i="4"/>
  <c r="M69" i="4"/>
  <c r="M36" i="4"/>
  <c r="M55" i="4"/>
  <c r="M9" i="4"/>
  <c r="M89" i="4"/>
  <c r="M87" i="4"/>
  <c r="M60" i="4"/>
  <c r="M6" i="4"/>
  <c r="M13" i="4"/>
  <c r="M15" i="10"/>
  <c r="L15" i="10"/>
  <c r="K15" i="10"/>
  <c r="J15" i="10"/>
  <c r="I15" i="10"/>
  <c r="H15" i="10"/>
  <c r="G15" i="10"/>
  <c r="F15" i="10"/>
  <c r="E15" i="10"/>
  <c r="D15" i="10"/>
  <c r="C15" i="10"/>
  <c r="B15" i="10"/>
  <c r="A15" i="10"/>
  <c r="Q97" i="4"/>
  <c r="Q3" i="4"/>
  <c r="Q11" i="4"/>
  <c r="Q10" i="4"/>
  <c r="Q14" i="10"/>
  <c r="P14" i="10"/>
  <c r="O14" i="10"/>
  <c r="N14" i="10"/>
  <c r="M97" i="4"/>
  <c r="M3" i="4"/>
  <c r="M11" i="4"/>
  <c r="M10" i="4"/>
  <c r="M14" i="10"/>
  <c r="L14" i="10"/>
  <c r="K14" i="10"/>
  <c r="J14" i="10"/>
  <c r="I14" i="10"/>
  <c r="H14" i="10"/>
  <c r="G14" i="10"/>
  <c r="F14" i="10"/>
  <c r="E14" i="10"/>
  <c r="D14" i="10"/>
  <c r="C14" i="10"/>
  <c r="B14" i="10"/>
  <c r="A14" i="10"/>
  <c r="Q47" i="4"/>
  <c r="Q24" i="4"/>
  <c r="Q56" i="4"/>
  <c r="Q8" i="4"/>
  <c r="Q39" i="4"/>
  <c r="Q13" i="10"/>
  <c r="P13" i="10"/>
  <c r="O13" i="10"/>
  <c r="N13" i="10"/>
  <c r="M47" i="4"/>
  <c r="M24" i="4"/>
  <c r="M56" i="4"/>
  <c r="M8" i="4"/>
  <c r="M39" i="4"/>
  <c r="M13" i="10"/>
  <c r="L13" i="10"/>
  <c r="K13" i="10"/>
  <c r="J13" i="10"/>
  <c r="I13" i="10"/>
  <c r="H13" i="10"/>
  <c r="G13" i="10"/>
  <c r="F13" i="10"/>
  <c r="E13" i="10"/>
  <c r="D13" i="10"/>
  <c r="C13" i="10"/>
  <c r="B13" i="10"/>
  <c r="A13" i="10"/>
  <c r="Q30" i="4"/>
  <c r="Q80" i="4"/>
  <c r="Q49" i="4"/>
  <c r="Q52" i="4"/>
  <c r="Q59" i="4"/>
  <c r="Q4" i="4"/>
  <c r="Q7" i="4"/>
  <c r="Q12" i="10"/>
  <c r="P12" i="10"/>
  <c r="O12" i="10"/>
  <c r="N12" i="10"/>
  <c r="M30" i="4"/>
  <c r="M80" i="4"/>
  <c r="M49" i="4"/>
  <c r="M52" i="4"/>
  <c r="M59" i="4"/>
  <c r="M4" i="4"/>
  <c r="M7" i="4"/>
  <c r="M12" i="10"/>
  <c r="L12" i="10"/>
  <c r="K12" i="10"/>
  <c r="J12" i="10"/>
  <c r="I12" i="10"/>
  <c r="H12" i="10"/>
  <c r="G12" i="10"/>
  <c r="F12" i="10"/>
  <c r="E12" i="10"/>
  <c r="D12" i="10"/>
  <c r="C12" i="10"/>
  <c r="B12" i="10"/>
  <c r="A12" i="10"/>
  <c r="Q106" i="4"/>
  <c r="Q94" i="4"/>
  <c r="Q66" i="4"/>
  <c r="Q31" i="4"/>
  <c r="Q16" i="4"/>
  <c r="Q28" i="4"/>
  <c r="Q11" i="10"/>
  <c r="P11" i="10"/>
  <c r="O11" i="10"/>
  <c r="N11" i="10"/>
  <c r="M106" i="4"/>
  <c r="M94" i="4"/>
  <c r="M66" i="4"/>
  <c r="M31" i="4"/>
  <c r="M16" i="4"/>
  <c r="M28" i="4"/>
  <c r="M11" i="10"/>
  <c r="L11" i="10"/>
  <c r="K11" i="10"/>
  <c r="J11" i="10"/>
  <c r="I11" i="10"/>
  <c r="H11" i="10"/>
  <c r="G11" i="10"/>
  <c r="F11" i="10"/>
  <c r="E11" i="10"/>
  <c r="D11" i="10"/>
  <c r="C11" i="10"/>
  <c r="B11" i="10"/>
  <c r="A11" i="10"/>
  <c r="Q57" i="4"/>
  <c r="Q43" i="4"/>
  <c r="Q5" i="4"/>
  <c r="Q10" i="10"/>
  <c r="P10" i="10"/>
  <c r="O10" i="10"/>
  <c r="N10" i="10"/>
  <c r="M57" i="4"/>
  <c r="M43" i="4"/>
  <c r="M5" i="4"/>
  <c r="M10" i="10"/>
  <c r="L10" i="10"/>
  <c r="K10" i="10"/>
  <c r="J10" i="10"/>
  <c r="I10" i="10"/>
  <c r="H10" i="10"/>
  <c r="G10" i="10"/>
  <c r="F10" i="10"/>
  <c r="E10" i="10"/>
  <c r="D10" i="10"/>
  <c r="C10" i="10"/>
  <c r="B10" i="10"/>
  <c r="A10" i="10"/>
  <c r="Q14" i="4"/>
  <c r="Q48" i="4"/>
  <c r="Q9" i="10"/>
  <c r="P9" i="10"/>
  <c r="O9" i="10"/>
  <c r="N9" i="10"/>
  <c r="M14" i="4"/>
  <c r="M48" i="4"/>
  <c r="M9" i="10"/>
  <c r="L9" i="10"/>
  <c r="K9" i="10"/>
  <c r="J9" i="10"/>
  <c r="I9" i="10"/>
  <c r="H9" i="10"/>
  <c r="G9" i="10"/>
  <c r="F9" i="10"/>
  <c r="E9" i="10"/>
  <c r="D9" i="10"/>
  <c r="C9" i="10"/>
  <c r="B9" i="10"/>
  <c r="A9" i="10"/>
  <c r="Q29" i="4"/>
  <c r="Q15" i="4"/>
  <c r="Q8" i="10"/>
  <c r="P8" i="10"/>
  <c r="O8" i="10"/>
  <c r="N8" i="10"/>
  <c r="M29" i="4"/>
  <c r="M15" i="4"/>
  <c r="M8" i="10"/>
  <c r="L8" i="10"/>
  <c r="K8" i="10"/>
  <c r="J8" i="10"/>
  <c r="I8" i="10"/>
  <c r="H8" i="10"/>
  <c r="G8" i="10"/>
  <c r="F8" i="10"/>
  <c r="E8" i="10"/>
  <c r="D8" i="10"/>
  <c r="C8" i="10"/>
  <c r="B8" i="10"/>
  <c r="A8" i="10"/>
  <c r="Q90" i="4"/>
  <c r="Q95" i="4"/>
  <c r="Q58" i="4"/>
  <c r="Q7" i="10"/>
  <c r="P7" i="10"/>
  <c r="O7" i="10"/>
  <c r="N7" i="10"/>
  <c r="M90" i="4"/>
  <c r="M95" i="4"/>
  <c r="M58" i="4"/>
  <c r="M7" i="10"/>
  <c r="L7" i="10"/>
  <c r="K7" i="10"/>
  <c r="J7" i="10"/>
  <c r="I7" i="10"/>
  <c r="H7" i="10"/>
  <c r="G7" i="10"/>
  <c r="F7" i="10"/>
  <c r="E7" i="10"/>
  <c r="D7" i="10"/>
  <c r="C7" i="10"/>
  <c r="B7" i="10"/>
  <c r="A7" i="10"/>
  <c r="Q91" i="4"/>
  <c r="Q32" i="4"/>
  <c r="Q37" i="4"/>
  <c r="Q6" i="10"/>
  <c r="P6" i="10"/>
  <c r="O6" i="10"/>
  <c r="N6" i="10"/>
  <c r="M91" i="4"/>
  <c r="M32" i="4"/>
  <c r="M37" i="4"/>
  <c r="M6" i="10"/>
  <c r="L6" i="10"/>
  <c r="K6" i="10"/>
  <c r="J6" i="10"/>
  <c r="I6" i="10"/>
  <c r="H6" i="10"/>
  <c r="G6" i="10"/>
  <c r="F6" i="10"/>
  <c r="E6" i="10"/>
  <c r="D6" i="10"/>
  <c r="C6" i="10"/>
  <c r="B6" i="10"/>
  <c r="A6" i="10"/>
  <c r="AO23" i="1"/>
  <c r="M8" i="6"/>
  <c r="H8" i="6"/>
  <c r="E8" i="6"/>
  <c r="M33" i="6"/>
  <c r="M30" i="6"/>
  <c r="E30" i="6"/>
  <c r="M51" i="4"/>
  <c r="M76" i="4"/>
  <c r="M72" i="4"/>
  <c r="M21" i="4"/>
  <c r="M77" i="4"/>
  <c r="M110" i="4"/>
  <c r="M46" i="4"/>
  <c r="M19" i="4"/>
  <c r="M65" i="4"/>
  <c r="M78" i="4"/>
  <c r="M64" i="4"/>
  <c r="M84" i="4"/>
  <c r="M18" i="4"/>
  <c r="M109" i="4"/>
  <c r="M38" i="4"/>
  <c r="M92" i="4"/>
  <c r="T69" i="4"/>
  <c r="M34" i="4"/>
  <c r="M88" i="4"/>
  <c r="M113" i="4"/>
  <c r="M86" i="4"/>
  <c r="M40" i="4"/>
  <c r="M102" i="4"/>
  <c r="M79" i="4"/>
  <c r="M70" i="4"/>
  <c r="T70" i="4"/>
  <c r="U70" i="4"/>
  <c r="M41" i="6"/>
  <c r="H41" i="6"/>
  <c r="E41" i="6"/>
  <c r="AH68" i="1"/>
  <c r="AK68" i="1"/>
  <c r="AK73" i="1"/>
  <c r="AH67" i="1"/>
  <c r="AK67" i="1"/>
  <c r="AK72" i="1"/>
  <c r="I96" i="9"/>
  <c r="E124" i="9"/>
  <c r="AC16" i="6"/>
  <c r="AC15" i="6"/>
  <c r="I201" i="9"/>
  <c r="E155" i="9"/>
  <c r="H20" i="6"/>
  <c r="E20" i="6"/>
  <c r="K103" i="8"/>
  <c r="J103" i="8"/>
  <c r="F102" i="8"/>
  <c r="M53" i="6"/>
  <c r="I29" i="9"/>
  <c r="E109" i="9"/>
  <c r="BD43" i="1"/>
  <c r="BD44" i="1"/>
  <c r="BD47" i="1"/>
  <c r="BD46" i="1"/>
  <c r="BD42" i="1"/>
  <c r="BD41" i="1"/>
  <c r="BA42" i="1"/>
  <c r="BA41" i="1"/>
  <c r="R65" i="3"/>
  <c r="N9" i="3"/>
  <c r="R16" i="4"/>
  <c r="Q78" i="4"/>
  <c r="I88" i="9"/>
  <c r="E231" i="9"/>
  <c r="I255" i="3"/>
  <c r="E197" i="3"/>
  <c r="I110" i="3"/>
  <c r="E246" i="3"/>
  <c r="R75" i="4"/>
  <c r="Q61" i="4"/>
  <c r="M61" i="4"/>
  <c r="E98" i="9"/>
  <c r="I199" i="9"/>
  <c r="M49" i="6"/>
  <c r="H49" i="6"/>
  <c r="E49" i="6"/>
  <c r="I52" i="9"/>
  <c r="E94" i="9"/>
  <c r="J61" i="6"/>
  <c r="I61" i="6"/>
  <c r="J62" i="6"/>
  <c r="AJ18" i="1"/>
  <c r="AM18" i="1"/>
  <c r="AP18" i="1"/>
  <c r="AJ19" i="1"/>
  <c r="AM19" i="1"/>
  <c r="AP19" i="1"/>
  <c r="AQ19" i="1"/>
  <c r="AK19" i="1"/>
  <c r="AL19" i="1"/>
  <c r="AH19" i="1"/>
  <c r="AI19" i="1"/>
  <c r="AO19" i="1"/>
  <c r="AN19" i="1"/>
  <c r="I19" i="9"/>
  <c r="E24" i="9"/>
  <c r="AQ18" i="1"/>
  <c r="AN18" i="1"/>
  <c r="I162" i="3"/>
  <c r="E277" i="3"/>
  <c r="M15" i="6"/>
  <c r="H15" i="6"/>
  <c r="E15" i="6"/>
  <c r="W24" i="2"/>
  <c r="W24" i="1"/>
  <c r="F61" i="6"/>
  <c r="F62" i="6"/>
  <c r="C61" i="6"/>
  <c r="C62" i="6"/>
  <c r="K61" i="6"/>
  <c r="AD45" i="6"/>
  <c r="AD43" i="6"/>
  <c r="AD44" i="6"/>
  <c r="AD47" i="6"/>
  <c r="AD50" i="6"/>
  <c r="AD49" i="6"/>
  <c r="I237" i="3"/>
  <c r="I150" i="3"/>
  <c r="I186" i="3"/>
  <c r="I212" i="3"/>
  <c r="I207" i="3"/>
  <c r="I87" i="3"/>
  <c r="I263" i="3"/>
  <c r="I39" i="3"/>
  <c r="I60" i="3"/>
  <c r="I30" i="3"/>
  <c r="I231" i="3"/>
  <c r="I245" i="3"/>
  <c r="I253" i="3"/>
  <c r="I234" i="3"/>
  <c r="I37" i="3"/>
  <c r="I144" i="3"/>
  <c r="I58" i="3"/>
  <c r="I82" i="3"/>
  <c r="N4" i="8"/>
  <c r="M3" i="8"/>
  <c r="M4" i="8"/>
  <c r="E34" i="7"/>
  <c r="E2" i="7"/>
  <c r="E22" i="7"/>
  <c r="E57" i="6"/>
  <c r="E56" i="6"/>
  <c r="E55" i="6"/>
  <c r="E54" i="6"/>
  <c r="E9" i="6"/>
  <c r="M57" i="6"/>
  <c r="M56" i="6"/>
  <c r="M55" i="6"/>
  <c r="M54" i="6"/>
  <c r="M9" i="6"/>
  <c r="M31" i="6"/>
  <c r="I46" i="9"/>
  <c r="I11" i="9"/>
  <c r="I50" i="9"/>
  <c r="I22" i="9"/>
  <c r="I54" i="9"/>
  <c r="I12" i="9"/>
  <c r="I152" i="9"/>
  <c r="I83" i="9"/>
  <c r="E79" i="9"/>
  <c r="E115" i="9"/>
  <c r="E12" i="9"/>
  <c r="E152" i="9"/>
  <c r="E13" i="9"/>
  <c r="E223" i="9"/>
  <c r="E125" i="9"/>
  <c r="E99" i="9"/>
  <c r="F90" i="8"/>
  <c r="F28" i="8"/>
  <c r="F37" i="8"/>
  <c r="F81" i="8"/>
  <c r="F121" i="8"/>
  <c r="I34" i="7"/>
  <c r="E72" i="5"/>
  <c r="E147" i="5"/>
  <c r="E124" i="5"/>
  <c r="E172" i="5"/>
  <c r="E116" i="5"/>
  <c r="E148" i="5"/>
  <c r="E159" i="5"/>
  <c r="E218" i="5"/>
  <c r="E213" i="5"/>
  <c r="R245" i="3"/>
  <c r="R276" i="3"/>
  <c r="R116" i="3"/>
  <c r="R252" i="3"/>
  <c r="R76" i="3"/>
  <c r="R304" i="3"/>
  <c r="N206" i="3"/>
  <c r="N215" i="3"/>
  <c r="N115" i="3"/>
  <c r="N251" i="3"/>
  <c r="N211" i="3"/>
  <c r="N79" i="3"/>
  <c r="N291" i="3"/>
  <c r="E161" i="3"/>
  <c r="E79" i="3"/>
  <c r="E238" i="3"/>
  <c r="E205" i="3"/>
  <c r="E294" i="3"/>
  <c r="E199" i="9"/>
  <c r="E188" i="9"/>
  <c r="E73" i="9"/>
  <c r="E202" i="9"/>
  <c r="E172" i="9"/>
  <c r="E101" i="9"/>
  <c r="E179" i="9"/>
  <c r="I159" i="9"/>
  <c r="I114" i="9"/>
  <c r="I221" i="9"/>
  <c r="I138" i="9"/>
  <c r="I169" i="9"/>
  <c r="I182" i="9"/>
  <c r="F107" i="8"/>
  <c r="F68" i="8"/>
  <c r="F104" i="8"/>
  <c r="K42" i="7"/>
  <c r="K41" i="7"/>
  <c r="K40" i="7"/>
  <c r="K39" i="7"/>
  <c r="K38" i="7"/>
  <c r="E9" i="7"/>
  <c r="E28" i="7"/>
  <c r="K28" i="7"/>
  <c r="E25" i="7"/>
  <c r="E3" i="7"/>
  <c r="K25" i="7"/>
  <c r="I2" i="7"/>
  <c r="I22" i="7"/>
  <c r="E179" i="5"/>
  <c r="E174" i="5"/>
  <c r="E75" i="5"/>
  <c r="E24" i="5"/>
  <c r="E150" i="5"/>
  <c r="E130" i="5"/>
  <c r="E122" i="5"/>
  <c r="E151" i="5"/>
  <c r="R256" i="3"/>
  <c r="R108" i="3"/>
  <c r="R175" i="3"/>
  <c r="N199" i="3"/>
  <c r="N74" i="3"/>
  <c r="N243" i="3"/>
  <c r="N143" i="3"/>
  <c r="E38" i="3"/>
  <c r="E142" i="3"/>
  <c r="E279" i="3"/>
  <c r="E115" i="3"/>
  <c r="E240" i="3"/>
  <c r="E219" i="3"/>
  <c r="E137" i="9"/>
  <c r="E95" i="9"/>
  <c r="E67" i="9"/>
  <c r="E181" i="9"/>
  <c r="E243" i="9"/>
  <c r="F23" i="8"/>
  <c r="F35" i="8"/>
  <c r="F33" i="8"/>
  <c r="E31" i="7"/>
  <c r="E29" i="7"/>
  <c r="E35" i="7"/>
  <c r="K35" i="7"/>
  <c r="I31" i="7"/>
  <c r="E243" i="5"/>
  <c r="E126" i="5"/>
  <c r="E103" i="5"/>
  <c r="E209" i="5"/>
  <c r="E2" i="5"/>
  <c r="E173" i="5"/>
  <c r="E193" i="5"/>
  <c r="E212" i="5"/>
  <c r="E18" i="5"/>
  <c r="E71" i="5"/>
  <c r="R247" i="3"/>
  <c r="R216" i="3"/>
  <c r="R273" i="3"/>
  <c r="R83" i="3"/>
  <c r="R285" i="3"/>
  <c r="R248" i="3"/>
  <c r="N129" i="3"/>
  <c r="N139" i="3"/>
  <c r="N222" i="3"/>
  <c r="N101" i="3"/>
  <c r="N205" i="3"/>
  <c r="E22" i="3"/>
  <c r="E293" i="3"/>
  <c r="E136" i="3"/>
  <c r="E76" i="3"/>
  <c r="E282" i="3"/>
  <c r="E132" i="9"/>
  <c r="E112" i="9"/>
  <c r="E183" i="9"/>
  <c r="E215" i="9"/>
  <c r="E53" i="9"/>
  <c r="E139" i="9"/>
  <c r="E126" i="9"/>
  <c r="F59" i="8"/>
  <c r="F122" i="8"/>
  <c r="F120" i="8"/>
  <c r="E7" i="7"/>
  <c r="E22" i="5"/>
  <c r="E167" i="5"/>
  <c r="E129" i="5"/>
  <c r="E69" i="5"/>
  <c r="E3" i="5"/>
  <c r="E133" i="5"/>
  <c r="R137" i="3"/>
  <c r="R266" i="3"/>
  <c r="R72" i="3"/>
  <c r="R179" i="3"/>
  <c r="R289" i="3"/>
  <c r="R197" i="3"/>
  <c r="R47" i="3"/>
  <c r="R203" i="3"/>
  <c r="R189" i="3"/>
  <c r="R227" i="3"/>
  <c r="N108" i="3"/>
  <c r="N150" i="3"/>
  <c r="N188" i="3"/>
  <c r="N145" i="3"/>
  <c r="N336" i="3"/>
  <c r="N13" i="3"/>
  <c r="N135" i="3"/>
  <c r="N113" i="3"/>
  <c r="N50" i="3"/>
  <c r="N219" i="3"/>
  <c r="E210" i="3"/>
  <c r="E290" i="3"/>
  <c r="E25" i="3"/>
  <c r="E114" i="3"/>
  <c r="E249" i="3"/>
  <c r="R124" i="4"/>
  <c r="Q124" i="4"/>
  <c r="R123" i="4"/>
  <c r="Q123" i="4"/>
  <c r="R122" i="4"/>
  <c r="Q122" i="4"/>
  <c r="R121" i="4"/>
  <c r="Q121" i="4"/>
  <c r="R120" i="4"/>
  <c r="Q120" i="4"/>
  <c r="R119" i="4"/>
  <c r="Q119" i="4"/>
  <c r="R98" i="4"/>
  <c r="R61" i="4"/>
  <c r="R94" i="4"/>
  <c r="R65" i="4"/>
  <c r="Q76" i="4"/>
  <c r="R116" i="4"/>
  <c r="Q25" i="4"/>
  <c r="R99" i="4"/>
  <c r="Q63" i="4"/>
  <c r="R56" i="4"/>
  <c r="Q99" i="4"/>
  <c r="R47" i="4"/>
  <c r="R66" i="4"/>
  <c r="Q21" i="4"/>
  <c r="R63" i="4"/>
  <c r="Q51" i="4"/>
  <c r="R115" i="4"/>
  <c r="Q81" i="4"/>
  <c r="R105" i="4"/>
  <c r="Q42" i="4"/>
  <c r="M124" i="4"/>
  <c r="M123" i="4"/>
  <c r="M122" i="4"/>
  <c r="M121" i="4"/>
  <c r="M120" i="4"/>
  <c r="M119" i="4"/>
  <c r="M25" i="4"/>
  <c r="M63" i="4"/>
  <c r="M99" i="4"/>
  <c r="M81" i="4"/>
  <c r="M42" i="4"/>
  <c r="E159" i="9"/>
  <c r="E77" i="9"/>
  <c r="E35" i="9"/>
  <c r="E149" i="9"/>
  <c r="E116" i="9"/>
  <c r="E16" i="9"/>
  <c r="E106" i="9"/>
  <c r="E201" i="9"/>
  <c r="E27" i="9"/>
  <c r="F51" i="8"/>
  <c r="F93" i="8"/>
  <c r="E20" i="7"/>
  <c r="E164" i="5"/>
  <c r="E25" i="5"/>
  <c r="E10" i="5"/>
  <c r="E138" i="5"/>
  <c r="E57" i="5"/>
  <c r="E201" i="5"/>
  <c r="E143" i="5"/>
  <c r="E45" i="5"/>
  <c r="R80" i="3"/>
  <c r="R102" i="3"/>
  <c r="R288" i="3"/>
  <c r="R93" i="3"/>
  <c r="R17" i="3"/>
  <c r="R295" i="3"/>
  <c r="R10" i="3"/>
  <c r="R181" i="3"/>
  <c r="R13" i="3"/>
  <c r="N41" i="3"/>
  <c r="N171" i="3"/>
  <c r="N173" i="3"/>
  <c r="N35" i="3"/>
  <c r="N240" i="3"/>
  <c r="N322" i="3"/>
  <c r="N332" i="3"/>
  <c r="N23" i="3"/>
  <c r="E245" i="3"/>
  <c r="E247" i="3"/>
  <c r="E212" i="9"/>
  <c r="E165" i="9"/>
  <c r="E130" i="9"/>
  <c r="E26" i="9"/>
  <c r="E68" i="9"/>
  <c r="E84" i="9"/>
  <c r="E161" i="9"/>
  <c r="E22" i="9"/>
  <c r="E51" i="9"/>
  <c r="E220" i="9"/>
  <c r="E4" i="9"/>
  <c r="F109" i="8"/>
  <c r="F42" i="8"/>
  <c r="F101" i="8"/>
  <c r="F49" i="8"/>
  <c r="F89" i="8"/>
  <c r="F70" i="8"/>
  <c r="E14" i="7"/>
  <c r="E60" i="5"/>
  <c r="E33" i="5"/>
  <c r="E49" i="5"/>
  <c r="E107" i="5"/>
  <c r="E32" i="5"/>
  <c r="E200" i="5"/>
  <c r="E134" i="5"/>
  <c r="E95" i="5"/>
  <c r="E168" i="5"/>
  <c r="E190" i="5"/>
  <c r="E233" i="5"/>
  <c r="R200" i="3"/>
  <c r="R52" i="3"/>
  <c r="R263" i="3"/>
  <c r="R53" i="3"/>
  <c r="R22" i="3"/>
  <c r="N223" i="3"/>
  <c r="N220" i="3"/>
  <c r="N293" i="3"/>
  <c r="N152" i="3"/>
  <c r="N86" i="3"/>
  <c r="N95" i="3"/>
  <c r="N134" i="3"/>
  <c r="E74" i="3"/>
  <c r="E150" i="3"/>
  <c r="E108" i="3"/>
  <c r="E215" i="3"/>
  <c r="E51" i="3"/>
  <c r="E107" i="3"/>
  <c r="E6" i="9"/>
  <c r="E20" i="9"/>
  <c r="E203" i="9"/>
  <c r="E207" i="9"/>
  <c r="E58" i="9"/>
  <c r="E49" i="9"/>
  <c r="E21" i="9"/>
  <c r="F118" i="8"/>
  <c r="F32" i="8"/>
  <c r="E246" i="5"/>
  <c r="E158" i="5"/>
  <c r="E53" i="5"/>
  <c r="E119" i="5"/>
  <c r="E104" i="5"/>
  <c r="E206" i="5"/>
  <c r="E35" i="5"/>
  <c r="E64" i="5"/>
  <c r="E96" i="5"/>
  <c r="E39" i="5"/>
  <c r="N307" i="3"/>
  <c r="N63" i="3"/>
  <c r="N252" i="3"/>
  <c r="N36" i="3"/>
  <c r="N71" i="3"/>
  <c r="N25" i="3"/>
  <c r="N229" i="3"/>
  <c r="E68" i="3"/>
  <c r="E299" i="3"/>
  <c r="E112" i="3"/>
  <c r="E127" i="3"/>
  <c r="E302" i="3"/>
  <c r="E147" i="9"/>
  <c r="E193" i="9"/>
  <c r="E34" i="9"/>
  <c r="E97" i="9"/>
  <c r="E226" i="9"/>
  <c r="E42" i="9"/>
  <c r="E211" i="9"/>
  <c r="F66" i="8"/>
  <c r="F98" i="8"/>
  <c r="F117" i="8"/>
  <c r="E238" i="9"/>
  <c r="E241" i="9"/>
  <c r="E118" i="9"/>
  <c r="E227" i="9"/>
  <c r="E208" i="9"/>
  <c r="E75" i="9"/>
  <c r="E86" i="9"/>
  <c r="F85" i="8"/>
  <c r="F44" i="8"/>
  <c r="E17" i="7"/>
  <c r="E24" i="7"/>
  <c r="E8" i="7"/>
  <c r="K8" i="7"/>
  <c r="E13" i="7"/>
  <c r="E15" i="7"/>
  <c r="E6" i="7"/>
  <c r="K6" i="7"/>
  <c r="E11" i="7"/>
  <c r="E26" i="7"/>
  <c r="E30" i="7"/>
  <c r="K30" i="7"/>
  <c r="E37" i="7"/>
  <c r="K37" i="7"/>
  <c r="E18" i="7"/>
  <c r="K18" i="7"/>
  <c r="E32" i="7"/>
  <c r="E21" i="7"/>
  <c r="K3" i="7"/>
  <c r="E90" i="5"/>
  <c r="E14" i="5"/>
  <c r="E242" i="5"/>
  <c r="E120" i="5"/>
  <c r="E44" i="5"/>
  <c r="E100" i="5"/>
  <c r="E236" i="5"/>
  <c r="E26" i="5"/>
  <c r="E176" i="5"/>
  <c r="E216" i="5"/>
  <c r="E239" i="5"/>
  <c r="E238" i="5"/>
  <c r="N18" i="3"/>
  <c r="N43" i="3"/>
  <c r="N323" i="3"/>
  <c r="N232" i="3"/>
  <c r="N20" i="3"/>
  <c r="N59" i="3"/>
  <c r="N125" i="3"/>
  <c r="E284" i="3"/>
  <c r="E113" i="3"/>
  <c r="E29" i="3"/>
  <c r="E89" i="3"/>
  <c r="E183" i="3"/>
  <c r="E165" i="3"/>
  <c r="E253" i="3"/>
  <c r="E10" i="7"/>
  <c r="E82" i="5"/>
  <c r="E128" i="5"/>
  <c r="E105" i="5"/>
  <c r="E226" i="5"/>
  <c r="E187" i="5"/>
  <c r="E155" i="5"/>
  <c r="E79" i="5"/>
  <c r="E112" i="5"/>
  <c r="N189" i="3"/>
  <c r="N207" i="3"/>
  <c r="N69" i="3"/>
  <c r="N214" i="3"/>
  <c r="N228" i="3"/>
  <c r="N234" i="3"/>
  <c r="N314" i="3"/>
  <c r="E104" i="3"/>
  <c r="E239" i="3"/>
  <c r="E103" i="9"/>
  <c r="E71" i="9"/>
  <c r="E235" i="9"/>
  <c r="E114" i="9"/>
  <c r="E121" i="9"/>
  <c r="E78" i="9"/>
  <c r="F75" i="8"/>
  <c r="F56" i="8"/>
  <c r="F25" i="8"/>
  <c r="F11" i="8"/>
  <c r="E58" i="5"/>
  <c r="E16" i="5"/>
  <c r="E204" i="5"/>
  <c r="E109" i="5"/>
  <c r="E93" i="5"/>
  <c r="E101" i="5"/>
  <c r="E171" i="5"/>
  <c r="E214" i="5"/>
  <c r="N296" i="3"/>
  <c r="N96" i="3"/>
  <c r="N315" i="3"/>
  <c r="N255" i="3"/>
  <c r="N33" i="3"/>
  <c r="N119" i="3"/>
  <c r="N45" i="3"/>
  <c r="N202" i="3"/>
  <c r="E122" i="3"/>
  <c r="E318" i="3"/>
  <c r="E96" i="3"/>
  <c r="E59" i="3"/>
  <c r="E104" i="9"/>
  <c r="E232" i="9"/>
  <c r="E206" i="9"/>
  <c r="E33" i="9"/>
  <c r="E209" i="9"/>
  <c r="E176" i="9"/>
  <c r="F113" i="8"/>
  <c r="F58" i="8"/>
  <c r="F27" i="8"/>
  <c r="F40" i="8"/>
  <c r="F128" i="8"/>
  <c r="E4" i="7"/>
  <c r="E33" i="7"/>
  <c r="E73" i="5"/>
  <c r="E178" i="5"/>
  <c r="E231" i="5"/>
  <c r="E4" i="5"/>
  <c r="E211" i="5"/>
  <c r="E34" i="5"/>
  <c r="E87" i="5"/>
  <c r="E225" i="5"/>
  <c r="E41" i="5"/>
  <c r="N194" i="3"/>
  <c r="N203" i="3"/>
  <c r="N272" i="3"/>
  <c r="N17" i="3"/>
  <c r="N38" i="3"/>
  <c r="N14" i="3"/>
  <c r="E77" i="3"/>
  <c r="E134" i="3"/>
  <c r="E82" i="3"/>
  <c r="E177" i="3"/>
  <c r="R63" i="6"/>
  <c r="E44" i="9"/>
  <c r="E184" i="9"/>
  <c r="E2" i="9"/>
  <c r="E214" i="9"/>
  <c r="E177" i="9"/>
  <c r="E164" i="9"/>
  <c r="E213" i="9"/>
  <c r="F18" i="8"/>
  <c r="F53" i="8"/>
  <c r="F29" i="8"/>
  <c r="F13" i="8"/>
  <c r="E188" i="5"/>
  <c r="E12" i="5"/>
  <c r="E37" i="5"/>
  <c r="E184" i="5"/>
  <c r="E217" i="5"/>
  <c r="E47" i="5"/>
  <c r="E229" i="5"/>
  <c r="E161" i="5"/>
  <c r="E114" i="5"/>
  <c r="E140" i="5"/>
  <c r="E52" i="5"/>
  <c r="N208" i="3"/>
  <c r="N277" i="3"/>
  <c r="N34" i="3"/>
  <c r="N193" i="3"/>
  <c r="N144" i="3"/>
  <c r="N333" i="3"/>
  <c r="N274" i="3"/>
  <c r="N224" i="3"/>
  <c r="N170" i="3"/>
  <c r="N327" i="3"/>
  <c r="E61" i="3"/>
  <c r="E102" i="3"/>
  <c r="E200" i="3"/>
  <c r="E214" i="3"/>
  <c r="E201" i="3"/>
  <c r="E87" i="3"/>
  <c r="E223" i="3"/>
  <c r="E175" i="3"/>
  <c r="E120" i="3"/>
  <c r="E150" i="9"/>
  <c r="E76" i="9"/>
  <c r="E190" i="9"/>
  <c r="E48" i="9"/>
  <c r="E178" i="9"/>
  <c r="E63" i="9"/>
  <c r="E216" i="9"/>
  <c r="E144" i="9"/>
  <c r="E30" i="9"/>
  <c r="E55" i="9"/>
  <c r="F124" i="8"/>
  <c r="F21" i="8"/>
  <c r="F91" i="8"/>
  <c r="F79" i="8"/>
  <c r="E180" i="5"/>
  <c r="E194" i="5"/>
  <c r="E5" i="5"/>
  <c r="E92" i="5"/>
  <c r="E55" i="5"/>
  <c r="E86" i="5"/>
  <c r="E154" i="5"/>
  <c r="E51" i="5"/>
  <c r="E169" i="5"/>
  <c r="E156" i="5"/>
  <c r="N271" i="3"/>
  <c r="N230" i="3"/>
  <c r="N330" i="3"/>
  <c r="N295" i="3"/>
  <c r="N126" i="3"/>
  <c r="N310" i="3"/>
  <c r="N61" i="3"/>
  <c r="N78" i="3"/>
  <c r="N216" i="3"/>
  <c r="E260" i="3"/>
  <c r="E176" i="3"/>
  <c r="E41" i="3"/>
  <c r="E267" i="3"/>
  <c r="E129" i="9"/>
  <c r="E52" i="9"/>
  <c r="E107" i="9"/>
  <c r="E108" i="9"/>
  <c r="E3" i="9"/>
  <c r="E140" i="9"/>
  <c r="F24" i="8"/>
  <c r="F31" i="8"/>
  <c r="F94" i="8"/>
  <c r="F57" i="8"/>
  <c r="E9" i="5"/>
  <c r="E219" i="5"/>
  <c r="E170" i="5"/>
  <c r="E195" i="5"/>
  <c r="E61" i="5"/>
  <c r="E74" i="5"/>
  <c r="N142" i="3"/>
  <c r="N21" i="3"/>
  <c r="N233" i="3"/>
  <c r="N100" i="3"/>
  <c r="E53" i="3"/>
  <c r="E288" i="3"/>
  <c r="E139" i="3"/>
  <c r="E251" i="3"/>
  <c r="E244" i="3"/>
  <c r="E224" i="3"/>
  <c r="E213" i="3"/>
  <c r="E216" i="3"/>
  <c r="R72" i="1"/>
  <c r="R72" i="2"/>
  <c r="R74" i="1"/>
  <c r="AE72" i="2"/>
  <c r="AE72" i="1"/>
  <c r="AE74" i="1"/>
  <c r="E8" i="9"/>
  <c r="E64" i="9"/>
  <c r="E59" i="9"/>
  <c r="E72" i="9"/>
  <c r="E100" i="9"/>
  <c r="E117" i="9"/>
  <c r="E148" i="9"/>
  <c r="E242" i="9"/>
  <c r="F9" i="8"/>
  <c r="F76" i="8"/>
  <c r="F111" i="8"/>
  <c r="F97" i="8"/>
  <c r="F100" i="8"/>
  <c r="E241" i="5"/>
  <c r="E43" i="5"/>
  <c r="E11" i="5"/>
  <c r="E157" i="5"/>
  <c r="E21" i="5"/>
  <c r="E198" i="5"/>
  <c r="E68" i="5"/>
  <c r="E220" i="5"/>
  <c r="N227" i="3"/>
  <c r="N308" i="3"/>
  <c r="N278" i="3"/>
  <c r="N183" i="3"/>
  <c r="N31" i="3"/>
  <c r="N123" i="3"/>
  <c r="N181" i="3"/>
  <c r="E46" i="3"/>
  <c r="E119" i="3"/>
  <c r="E111" i="3"/>
  <c r="E171" i="9"/>
  <c r="E146" i="9"/>
  <c r="E113" i="9"/>
  <c r="E151" i="9"/>
  <c r="E133" i="9"/>
  <c r="E14" i="9"/>
  <c r="E7" i="9"/>
  <c r="E90" i="9"/>
  <c r="F19" i="8"/>
  <c r="F72" i="8"/>
  <c r="F41" i="8"/>
  <c r="E27" i="7"/>
  <c r="E139" i="5"/>
  <c r="E30" i="5"/>
  <c r="E106" i="5"/>
  <c r="E50" i="5"/>
  <c r="E65" i="5"/>
  <c r="E29" i="5"/>
  <c r="N128" i="3"/>
  <c r="N241" i="3"/>
  <c r="N70" i="3"/>
  <c r="N261" i="3"/>
  <c r="N52" i="3"/>
  <c r="N290" i="3"/>
  <c r="E158" i="3"/>
  <c r="E209" i="3"/>
  <c r="E97" i="3"/>
  <c r="E75" i="3"/>
  <c r="E48" i="3"/>
  <c r="E156" i="3"/>
  <c r="Z63" i="6"/>
  <c r="X63" i="6"/>
  <c r="V63" i="6"/>
  <c r="T63" i="6"/>
  <c r="E122" i="9"/>
  <c r="E205" i="9"/>
  <c r="E153" i="9"/>
  <c r="E175" i="9"/>
  <c r="E230" i="9"/>
  <c r="E156" i="9"/>
  <c r="E200" i="9"/>
  <c r="E154" i="9"/>
  <c r="E158" i="9"/>
  <c r="E185" i="9"/>
  <c r="F80" i="8"/>
  <c r="E132" i="5"/>
  <c r="E141" i="5"/>
  <c r="E118" i="5"/>
  <c r="E196" i="5"/>
  <c r="E240" i="5"/>
  <c r="E54" i="5"/>
  <c r="E19" i="5"/>
  <c r="N258" i="3"/>
  <c r="N166" i="3"/>
  <c r="N97" i="3"/>
  <c r="N58" i="3"/>
  <c r="N168" i="3"/>
  <c r="N237" i="3"/>
  <c r="N39" i="3"/>
  <c r="N276" i="3"/>
  <c r="E146" i="3"/>
  <c r="E93" i="3"/>
  <c r="E129" i="3"/>
  <c r="E72" i="3"/>
  <c r="E225" i="9"/>
  <c r="E218" i="9"/>
  <c r="E170" i="9"/>
  <c r="E11" i="9"/>
  <c r="E145" i="9"/>
  <c r="E167" i="9"/>
  <c r="E182" i="9"/>
  <c r="F38" i="8"/>
  <c r="F8" i="8"/>
  <c r="E244" i="5"/>
  <c r="E110" i="5"/>
  <c r="E62" i="5"/>
  <c r="E102" i="5"/>
  <c r="E70" i="5"/>
  <c r="E31" i="5"/>
  <c r="E97" i="5"/>
  <c r="E46" i="5"/>
  <c r="E166" i="5"/>
  <c r="N300" i="3"/>
  <c r="N180" i="3"/>
  <c r="N76" i="3"/>
  <c r="E63" i="3"/>
  <c r="E19" i="3"/>
  <c r="E228" i="3"/>
  <c r="E160" i="9"/>
  <c r="E191" i="9"/>
  <c r="E236" i="9"/>
  <c r="N88" i="3"/>
  <c r="N60" i="3"/>
  <c r="N32" i="3"/>
  <c r="N87" i="3"/>
  <c r="N253" i="3"/>
  <c r="N312" i="3"/>
  <c r="N305" i="3"/>
  <c r="N288" i="3"/>
  <c r="E157" i="3"/>
  <c r="E203" i="3"/>
  <c r="E98" i="3"/>
  <c r="E171" i="3"/>
  <c r="E287" i="3"/>
  <c r="Z61" i="6"/>
  <c r="Y61" i="6"/>
  <c r="X61" i="6"/>
  <c r="W61" i="6"/>
  <c r="V61" i="6"/>
  <c r="U61" i="6"/>
  <c r="T61" i="6"/>
  <c r="S61" i="6"/>
  <c r="R61" i="6"/>
  <c r="Q61" i="6"/>
  <c r="Y63" i="6"/>
  <c r="W63" i="6"/>
  <c r="U63" i="6"/>
  <c r="S63" i="6"/>
  <c r="Q63" i="6"/>
  <c r="R68" i="3"/>
  <c r="R282" i="3"/>
  <c r="R300" i="3"/>
  <c r="R97" i="3"/>
  <c r="R254" i="3"/>
  <c r="R24" i="3"/>
  <c r="R201" i="3"/>
  <c r="R50" i="3"/>
  <c r="R35" i="3"/>
  <c r="R15" i="3"/>
  <c r="R309" i="3"/>
  <c r="R104" i="3"/>
  <c r="R19" i="3"/>
  <c r="R178" i="3"/>
  <c r="R49" i="3"/>
  <c r="R44" i="3"/>
  <c r="R114" i="3"/>
  <c r="R234" i="3"/>
  <c r="R156" i="3"/>
  <c r="R100" i="3"/>
  <c r="R105" i="3"/>
  <c r="R180" i="3"/>
  <c r="R271" i="3"/>
  <c r="R64" i="3"/>
  <c r="R123" i="3"/>
  <c r="R58" i="3"/>
  <c r="R177" i="3"/>
  <c r="R194" i="3"/>
  <c r="R307" i="3"/>
  <c r="R142" i="3"/>
  <c r="R127" i="3"/>
  <c r="R267" i="3"/>
  <c r="R51" i="3"/>
  <c r="R275" i="3"/>
  <c r="R117" i="3"/>
  <c r="R250" i="3"/>
  <c r="R259" i="3"/>
  <c r="R284" i="3"/>
  <c r="R213" i="3"/>
  <c r="R171" i="3"/>
  <c r="R290" i="3"/>
  <c r="R154" i="3"/>
  <c r="R212" i="3"/>
  <c r="R281" i="3"/>
  <c r="R193" i="3"/>
  <c r="R293" i="3"/>
  <c r="R158" i="3"/>
  <c r="R260" i="3"/>
  <c r="R20" i="3"/>
  <c r="R74" i="3"/>
  <c r="R8" i="3"/>
  <c r="R265" i="3"/>
  <c r="R129" i="3"/>
  <c r="R242" i="3"/>
  <c r="R268" i="3"/>
  <c r="R78" i="3"/>
  <c r="R113" i="3"/>
  <c r="R99" i="3"/>
  <c r="R169" i="3"/>
  <c r="R63" i="3"/>
  <c r="R167" i="3"/>
  <c r="R36" i="3"/>
  <c r="R101" i="3"/>
  <c r="R185" i="3"/>
  <c r="R38" i="3"/>
  <c r="R96" i="3"/>
  <c r="R18" i="3"/>
  <c r="R274" i="3"/>
  <c r="R241" i="3"/>
  <c r="R229" i="3"/>
  <c r="R277" i="3"/>
  <c r="R264" i="3"/>
  <c r="R153" i="3"/>
  <c r="R11" i="3"/>
  <c r="R115" i="3"/>
  <c r="R95" i="3"/>
  <c r="R195" i="3"/>
  <c r="R215" i="3"/>
  <c r="R134" i="3"/>
  <c r="R262" i="3"/>
  <c r="R238" i="3"/>
  <c r="R297" i="3"/>
  <c r="R287" i="3"/>
  <c r="R231" i="3"/>
  <c r="R278" i="3"/>
  <c r="R88" i="3"/>
  <c r="R198" i="3"/>
  <c r="R118" i="3"/>
  <c r="R172" i="3"/>
  <c r="R43" i="3"/>
  <c r="R279" i="3"/>
  <c r="R32" i="3"/>
  <c r="R305" i="3"/>
  <c r="R131" i="3"/>
  <c r="R302" i="3"/>
  <c r="R207" i="3"/>
  <c r="R4" i="3"/>
  <c r="R56" i="3"/>
  <c r="R192" i="3"/>
  <c r="R106" i="3"/>
  <c r="R223" i="3"/>
  <c r="R303" i="3"/>
  <c r="R26" i="3"/>
  <c r="R286" i="3"/>
  <c r="R225" i="3"/>
  <c r="R107" i="3"/>
  <c r="R186" i="3"/>
  <c r="R70" i="3"/>
  <c r="R2" i="3"/>
  <c r="R214" i="3"/>
  <c r="R255" i="3"/>
  <c r="R146" i="3"/>
  <c r="R136" i="3"/>
  <c r="R73" i="3"/>
  <c r="R251" i="3"/>
  <c r="R294" i="3"/>
  <c r="R165" i="3"/>
  <c r="R183" i="3"/>
  <c r="R69" i="3"/>
  <c r="R283" i="3"/>
  <c r="R109" i="3"/>
  <c r="R150" i="3"/>
  <c r="R45" i="3"/>
  <c r="R209" i="3"/>
  <c r="R196" i="3"/>
  <c r="R280" i="3"/>
  <c r="R228" i="3"/>
  <c r="R261" i="3"/>
  <c r="R299" i="3"/>
  <c r="R71" i="3"/>
  <c r="R249" i="3"/>
  <c r="R272" i="3"/>
  <c r="R308" i="3"/>
  <c r="R244" i="3"/>
  <c r="R46" i="3"/>
  <c r="R253" i="3"/>
  <c r="R298" i="3"/>
  <c r="R33" i="3"/>
  <c r="R210" i="3"/>
  <c r="R30" i="3"/>
  <c r="R79" i="3"/>
  <c r="R270" i="3"/>
  <c r="R269" i="3"/>
  <c r="R103" i="3"/>
  <c r="R91" i="3"/>
  <c r="R291" i="3"/>
  <c r="R120" i="3"/>
  <c r="R306" i="3"/>
  <c r="R243" i="3"/>
  <c r="R92" i="3"/>
  <c r="R292" i="3"/>
  <c r="R98" i="3"/>
  <c r="R301" i="3"/>
  <c r="R296" i="3"/>
  <c r="R151" i="3"/>
  <c r="R78" i="4"/>
  <c r="R36" i="4"/>
  <c r="R5" i="4"/>
  <c r="R58" i="4"/>
  <c r="R96" i="4"/>
  <c r="R55" i="4"/>
  <c r="R77" i="4"/>
  <c r="R107" i="4"/>
  <c r="R40" i="4"/>
  <c r="R88" i="4"/>
  <c r="R31" i="4"/>
  <c r="R8" i="4"/>
  <c r="R102" i="4"/>
  <c r="R85" i="4"/>
  <c r="R49" i="4"/>
  <c r="R45" i="4"/>
  <c r="R68" i="4"/>
  <c r="R70" i="4"/>
  <c r="R29" i="4"/>
  <c r="R109" i="4"/>
  <c r="R39" i="4"/>
  <c r="R27" i="4"/>
  <c r="R64" i="4"/>
  <c r="R19" i="4"/>
  <c r="R79" i="4"/>
  <c r="R81" i="4"/>
  <c r="R90" i="4"/>
  <c r="R100" i="4"/>
  <c r="R67" i="4"/>
  <c r="R15" i="4"/>
  <c r="R95" i="4"/>
  <c r="R10" i="4"/>
  <c r="R57" i="4"/>
  <c r="R103" i="4"/>
  <c r="R9" i="4"/>
  <c r="R48" i="4"/>
  <c r="R30" i="4"/>
  <c r="R25" i="4"/>
  <c r="R108" i="4"/>
  <c r="R60" i="4"/>
  <c r="R53" i="4"/>
  <c r="R113" i="4"/>
  <c r="R35" i="4"/>
  <c r="R11" i="4"/>
  <c r="R4" i="4"/>
  <c r="R28" i="4"/>
  <c r="R69" i="4"/>
  <c r="R111" i="4"/>
  <c r="R33" i="4"/>
  <c r="R112" i="4"/>
  <c r="R71" i="4"/>
  <c r="R32" i="4"/>
  <c r="R52" i="4"/>
  <c r="R38" i="4"/>
  <c r="R83" i="4"/>
  <c r="R93" i="4"/>
  <c r="R74" i="4"/>
  <c r="R80" i="4"/>
  <c r="R92" i="4"/>
  <c r="R3" i="4"/>
  <c r="R18" i="4"/>
  <c r="R51" i="4"/>
  <c r="R106" i="4"/>
  <c r="R43" i="4"/>
  <c r="R59" i="4"/>
  <c r="R44" i="4"/>
  <c r="R110" i="4"/>
  <c r="R26" i="4"/>
  <c r="R20" i="4"/>
  <c r="R12" i="4"/>
  <c r="R14" i="4"/>
  <c r="R91" i="4"/>
  <c r="R86" i="4"/>
  <c r="R7" i="4"/>
  <c r="R73" i="4"/>
  <c r="R84" i="4"/>
  <c r="R82" i="4"/>
  <c r="R117" i="4"/>
  <c r="R37" i="4"/>
  <c r="R17" i="4"/>
  <c r="R118" i="4"/>
  <c r="R23" i="4"/>
  <c r="R72" i="4"/>
  <c r="R114" i="4"/>
  <c r="R42" i="4"/>
  <c r="R34" i="4"/>
  <c r="R6" i="4"/>
  <c r="R13" i="4"/>
  <c r="R46" i="4"/>
  <c r="R22" i="4"/>
  <c r="R76" i="4"/>
  <c r="R62" i="4"/>
  <c r="R87" i="4"/>
  <c r="R89" i="4"/>
  <c r="R101" i="4"/>
  <c r="R104" i="4"/>
  <c r="R41" i="4"/>
  <c r="AX30" i="2"/>
  <c r="AZ30" i="2"/>
  <c r="BA30" i="2"/>
  <c r="AX29" i="2"/>
  <c r="AZ29" i="2"/>
  <c r="BA29" i="2"/>
  <c r="AX9" i="2"/>
  <c r="AZ9" i="2"/>
  <c r="BA9" i="2"/>
  <c r="AX27" i="2"/>
  <c r="AZ27" i="2"/>
  <c r="BA27" i="2"/>
  <c r="AX19" i="2"/>
  <c r="AZ19" i="2"/>
  <c r="BA19" i="2"/>
  <c r="AX3" i="2"/>
  <c r="AZ3" i="2"/>
  <c r="BA3" i="2"/>
  <c r="AX24" i="2"/>
  <c r="AZ24" i="2"/>
  <c r="BA24" i="2"/>
  <c r="AX28" i="2"/>
  <c r="AZ28" i="2"/>
  <c r="BA28" i="2"/>
  <c r="AX4" i="2"/>
  <c r="AZ4" i="2"/>
  <c r="BA4" i="2"/>
  <c r="AX18" i="2"/>
  <c r="AZ18" i="2"/>
  <c r="BA18" i="2"/>
  <c r="AX6" i="2"/>
  <c r="AZ6" i="2"/>
  <c r="BA6" i="2"/>
  <c r="AX14" i="2"/>
  <c r="AZ14" i="2"/>
  <c r="BA14" i="2"/>
  <c r="AX7" i="2"/>
  <c r="AZ7" i="2"/>
  <c r="BA7" i="2"/>
  <c r="AX5" i="2"/>
  <c r="AZ5" i="2"/>
  <c r="BA5" i="2"/>
  <c r="AX13" i="2"/>
  <c r="AZ13" i="2"/>
  <c r="BA13" i="2"/>
  <c r="AX23" i="2"/>
  <c r="AZ23" i="2"/>
  <c r="BA23" i="2"/>
  <c r="AX12" i="2"/>
  <c r="AZ12" i="2"/>
  <c r="BA12" i="2"/>
  <c r="AX20" i="2"/>
  <c r="AZ20" i="2"/>
  <c r="BA20" i="2"/>
  <c r="AX15" i="2"/>
  <c r="AZ15" i="2"/>
  <c r="BA15" i="2"/>
  <c r="AX10" i="2"/>
  <c r="AZ10" i="2"/>
  <c r="BA10" i="2"/>
  <c r="AX16" i="2"/>
  <c r="AZ16" i="2"/>
  <c r="BA16" i="2"/>
  <c r="AX11" i="2"/>
  <c r="AZ11" i="2"/>
  <c r="BA11" i="2"/>
  <c r="AX17" i="2"/>
  <c r="AZ17" i="2"/>
  <c r="BA17" i="2"/>
  <c r="AX8" i="2"/>
  <c r="AZ8" i="2"/>
  <c r="BA8" i="2"/>
  <c r="AX22" i="2"/>
  <c r="AZ22" i="2"/>
  <c r="BA22" i="2"/>
  <c r="AX26" i="2"/>
  <c r="AZ26" i="2"/>
  <c r="BA26" i="2"/>
  <c r="AX21" i="2"/>
  <c r="AZ21" i="2"/>
  <c r="BA21" i="2"/>
  <c r="AX25" i="2"/>
  <c r="AZ25" i="2"/>
  <c r="BA25" i="2"/>
  <c r="AX31" i="2"/>
  <c r="AO8" i="1"/>
  <c r="AL8" i="1"/>
  <c r="AI8" i="1"/>
  <c r="AM68" i="1"/>
  <c r="AM67" i="1"/>
  <c r="AM63" i="1"/>
  <c r="AM61" i="1"/>
  <c r="AM60" i="1"/>
  <c r="AM54" i="1"/>
  <c r="AM52" i="1"/>
  <c r="AM51" i="1"/>
  <c r="AM47" i="1"/>
  <c r="AM46" i="1"/>
  <c r="AM42" i="1"/>
  <c r="AM41" i="1"/>
  <c r="AM38" i="1"/>
  <c r="AM37" i="1"/>
  <c r="AM6" i="1"/>
  <c r="AM5" i="1"/>
  <c r="AM4" i="1"/>
  <c r="AM3" i="1"/>
  <c r="AJ68" i="1"/>
  <c r="AJ67" i="1"/>
  <c r="AJ63" i="1"/>
  <c r="AJ61" i="1"/>
  <c r="AJ60" i="1"/>
  <c r="AJ54" i="1"/>
  <c r="AJ52" i="1"/>
  <c r="AJ51" i="1"/>
  <c r="AJ47" i="1"/>
  <c r="AJ46" i="1"/>
  <c r="AJ42" i="1"/>
  <c r="AJ41" i="1"/>
  <c r="AJ38" i="1"/>
  <c r="AJ37" i="1"/>
  <c r="AJ6" i="1"/>
  <c r="AJ5" i="1"/>
  <c r="AJ4" i="1"/>
  <c r="BA19" i="1"/>
  <c r="AZ19" i="1"/>
  <c r="AX19" i="1"/>
  <c r="BA25" i="1"/>
  <c r="AZ25" i="1"/>
  <c r="AX25" i="1"/>
  <c r="AJ3" i="1"/>
  <c r="AF24" i="2"/>
  <c r="AF24" i="1"/>
  <c r="AE24" i="1"/>
  <c r="AE24" i="2"/>
  <c r="AD24" i="2"/>
  <c r="AD24" i="1"/>
  <c r="AC24" i="2"/>
  <c r="AC24" i="1"/>
  <c r="AB24" i="2"/>
  <c r="AB24" i="1"/>
  <c r="AA24" i="2"/>
  <c r="AA24" i="1"/>
  <c r="Z24" i="2"/>
  <c r="Z24" i="1"/>
  <c r="Y24" i="2"/>
  <c r="Y24" i="1"/>
  <c r="X24" i="2"/>
  <c r="X24" i="1"/>
  <c r="V24" i="2"/>
  <c r="V24" i="1"/>
  <c r="T24" i="2"/>
  <c r="U24" i="2"/>
  <c r="U24" i="1"/>
  <c r="T24" i="1"/>
  <c r="S24" i="2"/>
  <c r="S24" i="1"/>
  <c r="AH63" i="1"/>
  <c r="AH61" i="1"/>
  <c r="AH60" i="1"/>
  <c r="AH54" i="1"/>
  <c r="AH52" i="1"/>
  <c r="AH51" i="1"/>
  <c r="AH47" i="1"/>
  <c r="AH46" i="1"/>
  <c r="AH42" i="1"/>
  <c r="AH41" i="1"/>
  <c r="AH38" i="1"/>
  <c r="AH37" i="1"/>
  <c r="AH33" i="1"/>
  <c r="AH6" i="1"/>
  <c r="AH5" i="1"/>
  <c r="AH4" i="1"/>
  <c r="AH3" i="1"/>
  <c r="R24" i="2"/>
  <c r="R24" i="1"/>
  <c r="P24" i="2"/>
  <c r="Q24" i="2"/>
  <c r="Q24" i="1"/>
  <c r="P24" i="1"/>
  <c r="O24" i="2"/>
  <c r="O24" i="1"/>
  <c r="N24" i="2"/>
  <c r="N24" i="1"/>
  <c r="M24" i="2"/>
  <c r="M24" i="1"/>
  <c r="L24" i="2"/>
  <c r="L24" i="1"/>
  <c r="K24" i="2"/>
  <c r="K24" i="1"/>
  <c r="J24" i="2"/>
  <c r="J24" i="1"/>
  <c r="I24" i="2"/>
  <c r="I24" i="1"/>
  <c r="H24" i="2"/>
  <c r="H24" i="1"/>
  <c r="G24" i="2"/>
  <c r="G24" i="1"/>
  <c r="F24" i="2"/>
  <c r="F24" i="1"/>
  <c r="E24" i="2"/>
  <c r="Q44" i="4"/>
  <c r="M44" i="4"/>
  <c r="Q117" i="4"/>
  <c r="M117" i="4"/>
  <c r="I78" i="3"/>
  <c r="I189" i="9"/>
  <c r="M50" i="6"/>
  <c r="E50" i="6"/>
  <c r="H50" i="6"/>
  <c r="I89" i="3"/>
  <c r="K34" i="7"/>
  <c r="K33" i="7"/>
  <c r="K21" i="7"/>
  <c r="E12" i="7"/>
  <c r="K12" i="7"/>
  <c r="E5" i="7"/>
  <c r="K17" i="7"/>
  <c r="K20" i="7"/>
  <c r="E16" i="7"/>
  <c r="K16" i="7"/>
  <c r="K13" i="7"/>
  <c r="K22" i="7"/>
  <c r="K31" i="7"/>
  <c r="K24" i="7"/>
  <c r="K4" i="7"/>
  <c r="K10" i="7"/>
  <c r="K2" i="7"/>
  <c r="E23" i="7"/>
  <c r="K9" i="7"/>
  <c r="K5" i="7"/>
  <c r="E19" i="7"/>
  <c r="K11" i="7"/>
  <c r="K15" i="7"/>
  <c r="K32" i="7"/>
  <c r="K14" i="7"/>
  <c r="K19" i="7"/>
  <c r="K29" i="7"/>
  <c r="K7" i="7"/>
  <c r="K27" i="7"/>
  <c r="K23" i="7"/>
  <c r="K26" i="7"/>
  <c r="S62" i="6"/>
  <c r="S64" i="6"/>
  <c r="Q62" i="6"/>
  <c r="Q64" i="6"/>
  <c r="S65" i="6"/>
  <c r="U62" i="6"/>
  <c r="U64" i="6"/>
  <c r="W62" i="6"/>
  <c r="W64" i="6"/>
  <c r="Y62" i="6"/>
  <c r="Y64" i="6"/>
  <c r="U65" i="6"/>
  <c r="K49" i="8"/>
  <c r="K15" i="8"/>
  <c r="K56" i="8"/>
  <c r="K28" i="8"/>
  <c r="K82" i="8"/>
  <c r="K110" i="8"/>
  <c r="K41" i="8"/>
  <c r="K44" i="8"/>
  <c r="K92" i="8"/>
  <c r="K95" i="8"/>
  <c r="K11" i="8"/>
  <c r="K51" i="8"/>
  <c r="K47" i="8"/>
  <c r="K71" i="8"/>
  <c r="K106" i="8"/>
  <c r="K22" i="8"/>
  <c r="K63" i="8"/>
  <c r="K77" i="8"/>
  <c r="K48" i="8"/>
  <c r="K45" i="8"/>
  <c r="K84" i="8"/>
  <c r="K78" i="8"/>
  <c r="K104" i="8"/>
  <c r="K90" i="8"/>
  <c r="K52" i="8"/>
  <c r="K94" i="8"/>
  <c r="K34" i="8"/>
  <c r="K107" i="8"/>
  <c r="K19" i="8"/>
  <c r="K55" i="8"/>
  <c r="K18" i="8"/>
  <c r="K38" i="8"/>
  <c r="K105" i="8"/>
  <c r="K76" i="8"/>
  <c r="K31" i="8"/>
  <c r="K30" i="8"/>
  <c r="K68" i="8"/>
  <c r="K74" i="8"/>
  <c r="K91" i="8"/>
  <c r="K2" i="8"/>
  <c r="K37" i="8"/>
  <c r="K36" i="8"/>
  <c r="K109" i="8"/>
  <c r="K64" i="8"/>
  <c r="K72" i="8"/>
  <c r="K50" i="8"/>
  <c r="K75" i="8"/>
  <c r="K14" i="8"/>
  <c r="K96" i="8"/>
  <c r="K29" i="8"/>
  <c r="K21" i="8"/>
  <c r="K4" i="8"/>
  <c r="K100" i="8"/>
  <c r="K80" i="8"/>
  <c r="K35" i="8"/>
  <c r="K59" i="8"/>
  <c r="K102" i="8"/>
  <c r="K7" i="8"/>
  <c r="K81" i="8"/>
  <c r="K89" i="8"/>
  <c r="K6" i="8"/>
  <c r="K97" i="8"/>
  <c r="K60" i="8"/>
  <c r="K83" i="8"/>
  <c r="K86" i="8"/>
  <c r="K93" i="8"/>
  <c r="K88" i="8"/>
  <c r="K13" i="8"/>
  <c r="K20" i="8"/>
  <c r="K17" i="8"/>
  <c r="K85" i="8"/>
  <c r="K25" i="8"/>
  <c r="K65" i="8"/>
  <c r="K128" i="8"/>
  <c r="K57" i="8"/>
  <c r="K23" i="8"/>
  <c r="K108" i="8"/>
  <c r="K66" i="8"/>
  <c r="K24" i="8"/>
  <c r="K46" i="8"/>
  <c r="K16" i="8"/>
  <c r="K54" i="8"/>
  <c r="K40" i="8"/>
  <c r="K79" i="8"/>
  <c r="K73" i="8"/>
  <c r="K98" i="8"/>
  <c r="K99" i="8"/>
  <c r="K32" i="8"/>
  <c r="K3" i="8"/>
  <c r="K5" i="8"/>
  <c r="K27" i="8"/>
  <c r="K87" i="8"/>
  <c r="K70" i="8"/>
  <c r="K101" i="8"/>
  <c r="I123" i="9"/>
  <c r="H33" i="6"/>
  <c r="E33" i="6"/>
  <c r="N47" i="3"/>
  <c r="I116" i="3"/>
  <c r="E292" i="3"/>
  <c r="E298" i="3"/>
  <c r="I154" i="3"/>
  <c r="Q62" i="4"/>
  <c r="M62" i="4"/>
  <c r="AL67" i="1"/>
  <c r="AI67" i="1"/>
  <c r="AO67" i="1"/>
  <c r="AK61" i="1"/>
  <c r="AL61" i="1"/>
  <c r="AI61" i="1"/>
  <c r="AO61" i="1"/>
  <c r="AP61" i="1"/>
  <c r="AL68" i="1"/>
  <c r="AI68" i="1"/>
  <c r="AO68" i="1"/>
  <c r="BA22" i="1"/>
  <c r="BA14" i="1"/>
  <c r="BA21" i="1"/>
  <c r="BA3" i="1"/>
  <c r="BA27" i="1"/>
  <c r="BA7" i="1"/>
  <c r="BA17" i="1"/>
  <c r="BA9" i="1"/>
  <c r="BA6" i="1"/>
  <c r="BA11" i="1"/>
  <c r="BA8" i="1"/>
  <c r="BA26" i="1"/>
  <c r="BA4" i="1"/>
  <c r="BA23" i="1"/>
  <c r="BA5" i="1"/>
  <c r="BA28" i="1"/>
  <c r="BA20" i="1"/>
  <c r="BA15" i="1"/>
  <c r="BA24" i="1"/>
  <c r="BA13" i="1"/>
  <c r="BA10" i="1"/>
  <c r="BA18" i="1"/>
  <c r="BA29" i="1"/>
  <c r="BA30" i="1"/>
  <c r="BA12" i="1"/>
  <c r="BA16" i="1"/>
  <c r="AZ22" i="1"/>
  <c r="AZ14" i="1"/>
  <c r="AZ21" i="1"/>
  <c r="AZ3" i="1"/>
  <c r="AZ27" i="1"/>
  <c r="AZ7" i="1"/>
  <c r="AZ17" i="1"/>
  <c r="AZ9" i="1"/>
  <c r="AZ6" i="1"/>
  <c r="AZ11" i="1"/>
  <c r="AZ8" i="1"/>
  <c r="AZ26" i="1"/>
  <c r="AZ4" i="1"/>
  <c r="AZ23" i="1"/>
  <c r="AZ5" i="1"/>
  <c r="AZ28" i="1"/>
  <c r="AZ20" i="1"/>
  <c r="AZ15" i="1"/>
  <c r="AZ24" i="1"/>
  <c r="AZ13" i="1"/>
  <c r="AZ10" i="1"/>
  <c r="AZ18" i="1"/>
  <c r="AZ29" i="1"/>
  <c r="AZ30" i="1"/>
  <c r="AZ12" i="1"/>
  <c r="AZ16" i="1"/>
  <c r="J45" i="8"/>
  <c r="M37" i="6"/>
  <c r="H37" i="6"/>
  <c r="E37" i="6"/>
  <c r="AJ69" i="1"/>
  <c r="AI69" i="1"/>
  <c r="AM69" i="1"/>
  <c r="AL69" i="1"/>
  <c r="AJ64" i="1"/>
  <c r="AI63" i="1"/>
  <c r="AI64" i="1"/>
  <c r="AM64" i="1"/>
  <c r="AK63" i="1"/>
  <c r="AL63" i="1"/>
  <c r="AL64" i="1"/>
  <c r="AM29" i="1"/>
  <c r="AM55" i="1"/>
  <c r="AK54" i="1"/>
  <c r="AL54" i="1"/>
  <c r="AK41" i="1"/>
  <c r="AL41" i="1"/>
  <c r="AK37" i="1"/>
  <c r="AL37" i="1"/>
  <c r="AK33" i="1"/>
  <c r="AL33" i="1"/>
  <c r="AL55" i="1"/>
  <c r="AJ29" i="1"/>
  <c r="AJ55" i="1"/>
  <c r="AI54" i="1"/>
  <c r="AI41" i="1"/>
  <c r="AI37" i="1"/>
  <c r="AI33" i="1"/>
  <c r="AI55" i="1"/>
  <c r="AJ44" i="1"/>
  <c r="AI44" i="1"/>
  <c r="AM44" i="1"/>
  <c r="AL44" i="1"/>
  <c r="AJ34" i="1"/>
  <c r="AI34" i="1"/>
  <c r="AM34" i="1"/>
  <c r="AL34" i="1"/>
  <c r="AJ23" i="1"/>
  <c r="AI23" i="1"/>
  <c r="AM23" i="1"/>
  <c r="AL23" i="1"/>
  <c r="AP41" i="1"/>
  <c r="AP37" i="1"/>
  <c r="AP44" i="1"/>
  <c r="AO41" i="1"/>
  <c r="AO37" i="1"/>
  <c r="AO44" i="1"/>
  <c r="I227" i="3"/>
  <c r="I196" i="3"/>
  <c r="I258" i="3"/>
  <c r="I71" i="3"/>
  <c r="I42" i="3"/>
  <c r="I249" i="3"/>
  <c r="I22" i="3"/>
  <c r="I238" i="3"/>
  <c r="I209" i="3"/>
  <c r="I14" i="3"/>
  <c r="I171" i="3"/>
  <c r="I149" i="3"/>
  <c r="I233" i="3"/>
  <c r="I190" i="3"/>
  <c r="I152" i="3"/>
  <c r="I264" i="3"/>
  <c r="I88" i="3"/>
  <c r="I17" i="3"/>
  <c r="I213" i="3"/>
  <c r="I24" i="3"/>
  <c r="I225" i="3"/>
  <c r="I52" i="3"/>
  <c r="I64" i="3"/>
  <c r="I155" i="3"/>
  <c r="I148" i="3"/>
  <c r="I50" i="3"/>
  <c r="I254" i="3"/>
  <c r="I215" i="3"/>
  <c r="I5" i="3"/>
  <c r="I222" i="3"/>
  <c r="I267" i="3"/>
  <c r="I15" i="3"/>
  <c r="I197" i="3"/>
  <c r="I229" i="3"/>
  <c r="I240" i="3"/>
  <c r="I32" i="3"/>
  <c r="I173" i="3"/>
  <c r="I108" i="3"/>
  <c r="I145" i="3"/>
  <c r="I226" i="3"/>
  <c r="I61" i="3"/>
  <c r="I241" i="3"/>
  <c r="I79" i="3"/>
  <c r="I94" i="3"/>
  <c r="I16" i="3"/>
  <c r="I252" i="3"/>
  <c r="I47" i="3"/>
  <c r="I181" i="3"/>
  <c r="I73" i="3"/>
  <c r="I160" i="3"/>
  <c r="I265" i="3"/>
  <c r="I135" i="3"/>
  <c r="I188" i="3"/>
  <c r="I185" i="3"/>
  <c r="I66" i="3"/>
  <c r="I120" i="3"/>
  <c r="I232" i="3"/>
  <c r="I271" i="3"/>
  <c r="I166" i="3"/>
  <c r="I111" i="3"/>
  <c r="I182" i="3"/>
  <c r="I246" i="3"/>
  <c r="I214" i="3"/>
  <c r="I7" i="3"/>
  <c r="I21" i="3"/>
  <c r="I256" i="3"/>
  <c r="I62" i="3"/>
  <c r="I105" i="3"/>
  <c r="I59" i="3"/>
  <c r="I99" i="3"/>
  <c r="I36" i="3"/>
  <c r="I198" i="3"/>
  <c r="I153" i="3"/>
  <c r="I270" i="3"/>
  <c r="I95" i="3"/>
  <c r="I31" i="3"/>
  <c r="I75" i="3"/>
  <c r="I184" i="3"/>
  <c r="I174" i="3"/>
  <c r="I157" i="3"/>
  <c r="I239" i="3"/>
  <c r="I118" i="3"/>
  <c r="I54" i="3"/>
  <c r="I244" i="3"/>
  <c r="I56" i="3"/>
  <c r="I175" i="3"/>
  <c r="I247" i="3"/>
  <c r="I235" i="3"/>
  <c r="I211" i="3"/>
  <c r="I269" i="3"/>
  <c r="I251" i="3"/>
  <c r="I170" i="3"/>
  <c r="I70" i="3"/>
  <c r="I262" i="3"/>
  <c r="I20" i="3"/>
  <c r="I130" i="3"/>
  <c r="I230" i="3"/>
  <c r="I41" i="3"/>
  <c r="I101" i="3"/>
  <c r="I132" i="3"/>
  <c r="I100" i="3"/>
  <c r="I169" i="3"/>
  <c r="I80" i="3"/>
  <c r="I134" i="3"/>
  <c r="I49" i="3"/>
  <c r="I268" i="3"/>
  <c r="I220" i="3"/>
  <c r="I250" i="3"/>
  <c r="I236" i="3"/>
  <c r="I228" i="3"/>
  <c r="I55" i="3"/>
  <c r="I19" i="3"/>
  <c r="I224" i="3"/>
  <c r="I140" i="3"/>
  <c r="I217" i="3"/>
  <c r="I260" i="3"/>
  <c r="I69" i="3"/>
  <c r="I127" i="3"/>
  <c r="I242" i="3"/>
  <c r="I248" i="3"/>
  <c r="I117" i="3"/>
  <c r="I261" i="3"/>
  <c r="I221" i="3"/>
  <c r="I133" i="3"/>
  <c r="I243" i="3"/>
  <c r="I266" i="3"/>
  <c r="I223" i="3"/>
  <c r="I156" i="3"/>
  <c r="H31" i="6"/>
  <c r="E31" i="6"/>
  <c r="M67" i="4"/>
  <c r="M68" i="4"/>
  <c r="M118" i="4"/>
  <c r="M115" i="4"/>
  <c r="M71" i="4"/>
  <c r="M27" i="4"/>
  <c r="M83" i="4"/>
  <c r="M114" i="4"/>
  <c r="M100" i="4"/>
  <c r="M33" i="4"/>
  <c r="M93" i="4"/>
  <c r="M105" i="4"/>
  <c r="M96" i="4"/>
  <c r="M17" i="4"/>
  <c r="M98" i="4"/>
  <c r="M22" i="4"/>
  <c r="M112" i="4"/>
  <c r="M116" i="4"/>
  <c r="M107" i="4"/>
  <c r="M75" i="4"/>
  <c r="M20" i="4"/>
  <c r="M23" i="4"/>
  <c r="M111" i="4"/>
  <c r="M45" i="4"/>
  <c r="M41" i="4"/>
  <c r="M82" i="4"/>
  <c r="M85" i="4"/>
  <c r="M101" i="4"/>
  <c r="M74" i="4"/>
  <c r="M104" i="4"/>
  <c r="M108" i="4"/>
  <c r="AX16" i="1"/>
  <c r="AX12" i="1"/>
  <c r="AX30" i="1"/>
  <c r="AX29" i="1"/>
  <c r="AX18" i="1"/>
  <c r="AX10" i="1"/>
  <c r="AX13" i="1"/>
  <c r="AX24" i="1"/>
  <c r="AX15" i="1"/>
  <c r="AX20" i="1"/>
  <c r="AX28" i="1"/>
  <c r="AX5" i="1"/>
  <c r="AX23" i="1"/>
  <c r="AX4" i="1"/>
  <c r="AX26" i="1"/>
  <c r="AX8" i="1"/>
  <c r="AX11" i="1"/>
  <c r="AX6" i="1"/>
  <c r="AX9" i="1"/>
  <c r="AX17" i="1"/>
  <c r="AX7" i="1"/>
  <c r="AX27" i="1"/>
  <c r="AX3" i="1"/>
  <c r="AX21" i="1"/>
  <c r="AX14" i="1"/>
  <c r="AX22" i="1"/>
  <c r="AX31" i="1"/>
  <c r="Q86" i="4"/>
  <c r="Q67" i="4"/>
  <c r="Q116" i="4"/>
  <c r="Q68" i="4"/>
  <c r="Q118" i="4"/>
  <c r="Q115" i="4"/>
  <c r="Q72" i="4"/>
  <c r="Q34" i="4"/>
  <c r="Q38" i="4"/>
  <c r="Q110" i="4"/>
  <c r="Q71" i="4"/>
  <c r="Q27" i="4"/>
  <c r="Q102" i="4"/>
  <c r="Q83" i="4"/>
  <c r="Q114" i="4"/>
  <c r="Q100" i="4"/>
  <c r="Q33" i="4"/>
  <c r="Q46" i="4"/>
  <c r="Q113" i="4"/>
  <c r="Q93" i="4"/>
  <c r="Q75" i="4"/>
  <c r="Q70" i="4"/>
  <c r="Q92" i="4"/>
  <c r="Q105" i="4"/>
  <c r="Q64" i="4"/>
  <c r="Q96" i="4"/>
  <c r="Q20" i="4"/>
  <c r="Q18" i="4"/>
  <c r="Q17" i="4"/>
  <c r="Q98" i="4"/>
  <c r="Q84" i="4"/>
  <c r="Q22" i="4"/>
  <c r="Q112" i="4"/>
  <c r="Q82" i="4"/>
  <c r="Q19" i="4"/>
  <c r="Q101" i="4"/>
  <c r="Q107" i="4"/>
  <c r="Q104" i="4"/>
  <c r="Q40" i="4"/>
  <c r="Q77" i="4"/>
  <c r="Q65" i="4"/>
  <c r="Q23" i="4"/>
  <c r="Q111" i="4"/>
  <c r="Q85" i="4"/>
  <c r="Q45" i="4"/>
  <c r="Q109" i="4"/>
  <c r="Q41" i="4"/>
  <c r="Q88" i="4"/>
  <c r="Q74" i="4"/>
  <c r="Q79" i="4"/>
  <c r="Q108" i="4"/>
  <c r="AP67" i="1"/>
  <c r="AP68" i="1"/>
  <c r="AP69" i="1"/>
  <c r="AO69" i="1"/>
  <c r="AO54" i="1"/>
  <c r="AO33" i="1"/>
  <c r="AO55" i="1"/>
  <c r="AP54" i="1"/>
  <c r="AP29" i="1"/>
  <c r="AP55" i="1"/>
  <c r="G61" i="6"/>
  <c r="H61" i="6"/>
  <c r="P61" i="6"/>
  <c r="N61" i="6"/>
  <c r="L61" i="6"/>
  <c r="M61" i="6"/>
  <c r="D61" i="6"/>
  <c r="E61" i="6"/>
  <c r="H51" i="6"/>
  <c r="I176" i="9"/>
  <c r="H57" i="6"/>
  <c r="H16" i="6"/>
  <c r="H19" i="6"/>
  <c r="H18" i="6"/>
  <c r="H47" i="6"/>
  <c r="H21" i="6"/>
  <c r="H4" i="6"/>
  <c r="H13" i="6"/>
  <c r="H12" i="6"/>
  <c r="H43" i="6"/>
  <c r="H56" i="6"/>
  <c r="H28" i="6"/>
  <c r="H6" i="6"/>
  <c r="H10" i="6"/>
  <c r="H22" i="6"/>
  <c r="H9" i="6"/>
  <c r="H35" i="6"/>
  <c r="H42" i="6"/>
  <c r="H44" i="6"/>
  <c r="H48" i="6"/>
  <c r="H45" i="6"/>
  <c r="H25" i="6"/>
  <c r="H29" i="6"/>
  <c r="H53" i="6"/>
  <c r="H17" i="6"/>
  <c r="H46" i="6"/>
  <c r="H5" i="6"/>
  <c r="H26" i="6"/>
  <c r="H14" i="6"/>
  <c r="H52" i="6"/>
  <c r="H27" i="6"/>
  <c r="H40" i="6"/>
  <c r="H7" i="6"/>
  <c r="E51" i="6"/>
  <c r="E16" i="6"/>
  <c r="E19" i="6"/>
  <c r="E18" i="6"/>
  <c r="E47" i="6"/>
  <c r="E21" i="6"/>
  <c r="E4" i="6"/>
  <c r="E13" i="6"/>
  <c r="E12" i="6"/>
  <c r="E43" i="6"/>
  <c r="E28" i="6"/>
  <c r="E6" i="6"/>
  <c r="E10" i="6"/>
  <c r="E22" i="6"/>
  <c r="E24" i="6"/>
  <c r="E35" i="6"/>
  <c r="E42" i="6"/>
  <c r="E44" i="6"/>
  <c r="E48" i="6"/>
  <c r="E23" i="6"/>
  <c r="E45" i="6"/>
  <c r="E25" i="6"/>
  <c r="E29" i="6"/>
  <c r="E39" i="6"/>
  <c r="E53" i="6"/>
  <c r="E17" i="6"/>
  <c r="E46" i="6"/>
  <c r="E5" i="6"/>
  <c r="E26" i="6"/>
  <c r="E14" i="6"/>
  <c r="E52" i="6"/>
  <c r="E27" i="6"/>
  <c r="E40" i="6"/>
  <c r="E7" i="6"/>
  <c r="M48" i="6"/>
  <c r="AP63" i="1"/>
  <c r="AP64" i="1"/>
  <c r="AO63" i="1"/>
  <c r="AO64" i="1"/>
  <c r="AO34" i="1"/>
  <c r="AP23" i="1"/>
  <c r="N268" i="3"/>
  <c r="N246" i="3"/>
  <c r="N80" i="3"/>
  <c r="N178" i="3"/>
  <c r="N176" i="3"/>
  <c r="N321" i="3"/>
  <c r="N122" i="3"/>
  <c r="N281" i="3"/>
  <c r="N136" i="3"/>
  <c r="N294" i="3"/>
  <c r="N325" i="3"/>
  <c r="N279" i="3"/>
  <c r="N244" i="3"/>
  <c r="N303" i="3"/>
  <c r="N104" i="3"/>
  <c r="N127" i="3"/>
  <c r="N161" i="3"/>
  <c r="N133" i="3"/>
  <c r="N30" i="3"/>
  <c r="N292" i="3"/>
  <c r="N77" i="3"/>
  <c r="N210" i="3"/>
  <c r="N280" i="3"/>
  <c r="N81" i="3"/>
  <c r="N242" i="3"/>
  <c r="N160" i="3"/>
  <c r="N249" i="3"/>
  <c r="N301" i="3"/>
  <c r="N54" i="3"/>
  <c r="N317" i="3"/>
  <c r="N72" i="3"/>
  <c r="N51" i="3"/>
  <c r="N331" i="3"/>
  <c r="N236" i="3"/>
  <c r="N284" i="3"/>
  <c r="N75" i="3"/>
  <c r="N141" i="3"/>
  <c r="N231" i="3"/>
  <c r="N10" i="3"/>
  <c r="N62" i="3"/>
  <c r="N174" i="3"/>
  <c r="N201" i="3"/>
  <c r="N195" i="3"/>
  <c r="N191" i="3"/>
  <c r="N273" i="3"/>
  <c r="N44" i="3"/>
  <c r="E229" i="3"/>
  <c r="E33" i="3"/>
  <c r="E130" i="3"/>
  <c r="E52" i="3"/>
  <c r="E73" i="3"/>
  <c r="E65" i="3"/>
  <c r="E256" i="3"/>
  <c r="E11" i="3"/>
  <c r="E236" i="3"/>
  <c r="E12" i="3"/>
  <c r="E237" i="3"/>
  <c r="E32" i="3"/>
  <c r="E45" i="3"/>
  <c r="E283" i="3"/>
  <c r="E24" i="3"/>
  <c r="E109" i="3"/>
  <c r="E264" i="3"/>
  <c r="E145" i="3"/>
  <c r="E263" i="3"/>
  <c r="E54" i="3"/>
  <c r="E128" i="3"/>
  <c r="E140" i="3"/>
  <c r="E241" i="3"/>
  <c r="E208" i="3"/>
  <c r="E148" i="3"/>
  <c r="E168" i="3"/>
  <c r="E20" i="3"/>
  <c r="E187" i="3"/>
  <c r="E132" i="3"/>
  <c r="E192" i="3"/>
  <c r="E133" i="3"/>
  <c r="E151" i="3"/>
  <c r="E226" i="3"/>
  <c r="E195" i="3"/>
  <c r="E319" i="3"/>
  <c r="E162" i="3"/>
  <c r="E217" i="3"/>
  <c r="E70" i="3"/>
  <c r="E95" i="3"/>
  <c r="E271" i="3"/>
  <c r="E117" i="5"/>
  <c r="E7" i="5"/>
  <c r="E136" i="5"/>
  <c r="E131" i="5"/>
  <c r="E175" i="5"/>
  <c r="E28" i="5"/>
  <c r="E123" i="5"/>
  <c r="E137" i="5"/>
  <c r="E245" i="5"/>
  <c r="E192" i="5"/>
  <c r="E145" i="5"/>
  <c r="E99" i="5"/>
  <c r="E36" i="5"/>
  <c r="E181" i="5"/>
  <c r="E203" i="5"/>
  <c r="E177" i="5"/>
  <c r="E113" i="5"/>
  <c r="E199" i="5"/>
  <c r="E210" i="5"/>
  <c r="E202" i="5"/>
  <c r="E108" i="5"/>
  <c r="E197" i="5"/>
  <c r="E38" i="5"/>
  <c r="E221" i="5"/>
  <c r="E81" i="5"/>
  <c r="E15" i="5"/>
  <c r="E121" i="5"/>
  <c r="E230" i="5"/>
  <c r="E185" i="5"/>
  <c r="E191" i="5"/>
  <c r="E160" i="5"/>
  <c r="E235" i="5"/>
  <c r="E66" i="5"/>
  <c r="E48" i="5"/>
  <c r="E152" i="5"/>
  <c r="E223" i="5"/>
  <c r="E40" i="5"/>
  <c r="E228" i="5"/>
  <c r="E182" i="5"/>
  <c r="E78" i="5"/>
  <c r="E20" i="5"/>
  <c r="E234" i="5"/>
  <c r="E83" i="5"/>
  <c r="E208" i="5"/>
  <c r="E98" i="5"/>
  <c r="E205" i="5"/>
  <c r="E224" i="5"/>
  <c r="E88" i="5"/>
  <c r="E215" i="5"/>
  <c r="E42" i="5"/>
  <c r="E237" i="5"/>
  <c r="E77" i="5"/>
  <c r="E80" i="5"/>
  <c r="E144" i="5"/>
  <c r="E186" i="5"/>
  <c r="E27" i="5"/>
  <c r="E63" i="5"/>
  <c r="E67" i="5"/>
  <c r="E111" i="5"/>
  <c r="E189" i="5"/>
  <c r="E227" i="5"/>
  <c r="E17" i="5"/>
  <c r="E76" i="5"/>
  <c r="E6" i="5"/>
  <c r="E85" i="5"/>
  <c r="E163" i="5"/>
  <c r="E125" i="5"/>
  <c r="E162" i="5"/>
  <c r="E13" i="5"/>
  <c r="E183" i="5"/>
  <c r="E8" i="5"/>
  <c r="E59" i="5"/>
  <c r="E165" i="5"/>
  <c r="E115" i="5"/>
  <c r="E135" i="5"/>
  <c r="E56" i="5"/>
  <c r="E207" i="5"/>
  <c r="E91" i="5"/>
  <c r="E232" i="5"/>
  <c r="E84" i="5"/>
  <c r="E89" i="5"/>
  <c r="E153" i="5"/>
  <c r="E142" i="5"/>
  <c r="E146" i="5"/>
  <c r="E23" i="5"/>
  <c r="E94" i="5"/>
  <c r="E222" i="5"/>
  <c r="E127" i="5"/>
  <c r="E149" i="5"/>
  <c r="E19" i="9"/>
  <c r="E245" i="9"/>
  <c r="E187" i="9"/>
  <c r="E93" i="9"/>
  <c r="E28" i="9"/>
  <c r="E239" i="9"/>
  <c r="E61" i="9"/>
  <c r="E131" i="9"/>
  <c r="E195" i="9"/>
  <c r="E168" i="9"/>
  <c r="E219" i="9"/>
  <c r="E46" i="9"/>
  <c r="E43" i="9"/>
  <c r="E120" i="9"/>
  <c r="E47" i="9"/>
  <c r="E88" i="9"/>
  <c r="E229" i="9"/>
  <c r="E40" i="9"/>
  <c r="E102" i="9"/>
  <c r="E197" i="9"/>
  <c r="E186" i="9"/>
  <c r="E25" i="9"/>
  <c r="E39" i="9"/>
  <c r="E141" i="9"/>
  <c r="E174" i="9"/>
  <c r="E224" i="9"/>
  <c r="E134" i="9"/>
  <c r="E32" i="9"/>
  <c r="E127" i="9"/>
  <c r="E74" i="9"/>
  <c r="E234" i="9"/>
  <c r="E91" i="9"/>
  <c r="E169" i="9"/>
  <c r="E166" i="9"/>
  <c r="E89" i="9"/>
  <c r="E60" i="9"/>
  <c r="E62" i="9"/>
  <c r="E9" i="9"/>
  <c r="E41" i="9"/>
  <c r="E10" i="9"/>
  <c r="E5" i="9"/>
  <c r="E143" i="9"/>
  <c r="E50" i="9"/>
  <c r="E221" i="9"/>
  <c r="E70" i="9"/>
  <c r="E96" i="9"/>
  <c r="E240" i="9"/>
  <c r="E45" i="9"/>
  <c r="E135" i="9"/>
  <c r="E194" i="9"/>
  <c r="E37" i="9"/>
  <c r="E222" i="9"/>
  <c r="E210" i="9"/>
  <c r="E136" i="9"/>
  <c r="E23" i="9"/>
  <c r="E204" i="9"/>
  <c r="E142" i="9"/>
  <c r="E36" i="9"/>
  <c r="E105" i="9"/>
  <c r="E173" i="9"/>
  <c r="E180" i="9"/>
  <c r="E29" i="9"/>
  <c r="E17" i="9"/>
  <c r="E111" i="9"/>
  <c r="E92" i="9"/>
  <c r="E189" i="9"/>
  <c r="E65" i="9"/>
  <c r="E38" i="9"/>
  <c r="E80" i="9"/>
  <c r="F119" i="8"/>
  <c r="F61" i="8"/>
  <c r="F36" i="8"/>
  <c r="F39" i="8"/>
  <c r="F64" i="8"/>
  <c r="F77" i="8"/>
  <c r="F45" i="8"/>
  <c r="F108" i="8"/>
  <c r="F52" i="8"/>
  <c r="F22" i="8"/>
  <c r="F55" i="8"/>
  <c r="F65" i="8"/>
  <c r="F99" i="8"/>
  <c r="F88" i="8"/>
  <c r="F48" i="8"/>
  <c r="F7" i="8"/>
  <c r="F67" i="8"/>
  <c r="F73" i="8"/>
  <c r="F5" i="8"/>
  <c r="F96" i="8"/>
  <c r="F2" i="8"/>
  <c r="F82" i="8"/>
  <c r="F15" i="8"/>
  <c r="F4" i="8"/>
  <c r="F26" i="8"/>
  <c r="F3" i="8"/>
  <c r="F46" i="8"/>
  <c r="F60" i="8"/>
  <c r="F30" i="8"/>
  <c r="F10" i="8"/>
  <c r="F127" i="8"/>
  <c r="F95" i="8"/>
  <c r="F14" i="8"/>
  <c r="F84" i="8"/>
  <c r="J78" i="8"/>
  <c r="I69" i="9"/>
  <c r="Z62" i="6"/>
  <c r="Z64" i="6"/>
  <c r="X62" i="6"/>
  <c r="X64" i="6"/>
  <c r="V62" i="6"/>
  <c r="V64" i="6"/>
  <c r="T62" i="6"/>
  <c r="T64" i="6"/>
  <c r="R62" i="6"/>
  <c r="R64" i="6"/>
  <c r="I139" i="9"/>
  <c r="AF72" i="2"/>
  <c r="AF72" i="1"/>
  <c r="AF74" i="1"/>
  <c r="AD72" i="2"/>
  <c r="AD72" i="1"/>
  <c r="AD74" i="1"/>
  <c r="AC72" i="2"/>
  <c r="AC72" i="1"/>
  <c r="AC74" i="1"/>
  <c r="AB72" i="2"/>
  <c r="AB72" i="1"/>
  <c r="AB74" i="1"/>
  <c r="AA72" i="2"/>
  <c r="AA72" i="1"/>
  <c r="AA74" i="1"/>
  <c r="Z72" i="2"/>
  <c r="Z72" i="1"/>
  <c r="Z74" i="1"/>
  <c r="Y72" i="2"/>
  <c r="Y72" i="1"/>
  <c r="Y74" i="1"/>
  <c r="X72" i="2"/>
  <c r="X72" i="1"/>
  <c r="X74" i="1"/>
  <c r="W72" i="2"/>
  <c r="W72" i="1"/>
  <c r="W74" i="1"/>
  <c r="V72" i="2"/>
  <c r="V72" i="1"/>
  <c r="V74" i="1"/>
  <c r="U72" i="2"/>
  <c r="U72" i="1"/>
  <c r="U74" i="1"/>
  <c r="T72" i="2"/>
  <c r="T72" i="1"/>
  <c r="T74" i="1"/>
  <c r="S72" i="2"/>
  <c r="S72" i="1"/>
  <c r="S74" i="1"/>
  <c r="Q72" i="2"/>
  <c r="Q72" i="1"/>
  <c r="Q74" i="1"/>
  <c r="P72" i="2"/>
  <c r="P72" i="1"/>
  <c r="P74" i="1"/>
  <c r="O72" i="2"/>
  <c r="O72" i="1"/>
  <c r="O74" i="1"/>
  <c r="N72" i="2"/>
  <c r="N72" i="1"/>
  <c r="N74" i="1"/>
  <c r="M72" i="2"/>
  <c r="M72" i="1"/>
  <c r="M74" i="1"/>
  <c r="L72" i="2"/>
  <c r="L72" i="1"/>
  <c r="L74" i="1"/>
  <c r="K72" i="2"/>
  <c r="K72" i="1"/>
  <c r="K74" i="1"/>
  <c r="J72" i="2"/>
  <c r="J72" i="1"/>
  <c r="J74" i="1"/>
  <c r="I72" i="2"/>
  <c r="I72" i="1"/>
  <c r="I74" i="1"/>
  <c r="H72" i="2"/>
  <c r="H72" i="1"/>
  <c r="H74" i="1"/>
  <c r="G72" i="2"/>
  <c r="G72" i="1"/>
  <c r="G74" i="1"/>
  <c r="F72" i="2"/>
  <c r="F72" i="1"/>
  <c r="F74" i="1"/>
  <c r="E72" i="2"/>
  <c r="E72" i="1"/>
  <c r="E74" i="1"/>
  <c r="J104" i="8"/>
  <c r="AK60" i="1"/>
  <c r="AL60" i="1"/>
  <c r="AI60" i="1"/>
  <c r="AO60" i="1"/>
  <c r="AK52" i="1"/>
  <c r="AL52" i="1"/>
  <c r="AI52" i="1"/>
  <c r="AO52" i="1"/>
  <c r="AK51" i="1"/>
  <c r="AL51" i="1"/>
  <c r="AI51" i="1"/>
  <c r="AO51" i="1"/>
  <c r="AK47" i="1"/>
  <c r="AL47" i="1"/>
  <c r="AI47" i="1"/>
  <c r="AO47" i="1"/>
  <c r="AK46" i="1"/>
  <c r="AL46" i="1"/>
  <c r="AI46" i="1"/>
  <c r="AO46" i="1"/>
  <c r="AK42" i="1"/>
  <c r="AL42" i="1"/>
  <c r="AI42" i="1"/>
  <c r="AO42" i="1"/>
  <c r="AK38" i="1"/>
  <c r="AL38" i="1"/>
  <c r="AI38" i="1"/>
  <c r="AO38" i="1"/>
  <c r="AK6" i="1"/>
  <c r="AL6" i="1"/>
  <c r="AI6" i="1"/>
  <c r="AO6" i="1"/>
  <c r="AK5" i="1"/>
  <c r="AL5" i="1"/>
  <c r="AI5" i="1"/>
  <c r="AO5" i="1"/>
  <c r="AK4" i="1"/>
  <c r="AL4" i="1"/>
  <c r="AI4" i="1"/>
  <c r="AO4" i="1"/>
  <c r="AK3" i="1"/>
  <c r="AL3" i="1"/>
  <c r="AI3" i="1"/>
  <c r="AO3" i="1"/>
  <c r="AO48" i="1"/>
  <c r="AO43" i="1"/>
  <c r="AO39" i="1"/>
  <c r="AP21" i="1"/>
  <c r="M51" i="6"/>
  <c r="I36" i="9"/>
  <c r="I149" i="9"/>
  <c r="I218" i="9"/>
  <c r="I213" i="9"/>
  <c r="I197" i="9"/>
  <c r="I25" i="9"/>
  <c r="I210" i="9"/>
  <c r="I93" i="9"/>
  <c r="I10" i="9"/>
  <c r="I15" i="9"/>
  <c r="I193" i="9"/>
  <c r="I28" i="9"/>
  <c r="M16" i="6"/>
  <c r="I4" i="7"/>
  <c r="I3" i="7"/>
  <c r="I8" i="7"/>
  <c r="I27" i="7"/>
  <c r="I23" i="7"/>
  <c r="I30" i="7"/>
  <c r="I18" i="7"/>
  <c r="I14" i="7"/>
  <c r="I26" i="7"/>
  <c r="I128" i="9"/>
  <c r="I23" i="9"/>
  <c r="I45" i="9"/>
  <c r="I117" i="9"/>
  <c r="I143" i="9"/>
  <c r="I140" i="9"/>
  <c r="I187" i="9"/>
  <c r="I150" i="9"/>
  <c r="I151" i="9"/>
  <c r="I129" i="9"/>
  <c r="I48" i="9"/>
  <c r="I225" i="9"/>
  <c r="I31" i="9"/>
  <c r="I82" i="9"/>
  <c r="I120" i="9"/>
  <c r="I135" i="9"/>
  <c r="I229" i="9"/>
  <c r="I209" i="9"/>
  <c r="I161" i="9"/>
  <c r="I227" i="9"/>
  <c r="I104" i="9"/>
  <c r="I136" i="9"/>
  <c r="I101" i="9"/>
  <c r="I95" i="9"/>
  <c r="I113" i="9"/>
  <c r="I72" i="9"/>
  <c r="I223" i="9"/>
  <c r="I171" i="9"/>
  <c r="I100" i="9"/>
  <c r="I16" i="9"/>
  <c r="I24" i="9"/>
  <c r="I166" i="9"/>
  <c r="I164" i="9"/>
  <c r="I33" i="9"/>
  <c r="I26" i="9"/>
  <c r="I58" i="9"/>
  <c r="I216" i="9"/>
  <c r="I198" i="9"/>
  <c r="J71" i="8"/>
  <c r="J16" i="8"/>
  <c r="J56" i="8"/>
  <c r="J59" i="8"/>
  <c r="J88" i="8"/>
  <c r="J17" i="8"/>
  <c r="J28" i="8"/>
  <c r="J23" i="8"/>
  <c r="J87" i="8"/>
  <c r="J82" i="8"/>
  <c r="J48" i="8"/>
  <c r="J34" i="8"/>
  <c r="J110" i="8"/>
  <c r="J40" i="8"/>
  <c r="J91" i="8"/>
  <c r="J80" i="8"/>
  <c r="J24" i="8"/>
  <c r="J109" i="8"/>
  <c r="J106" i="8"/>
  <c r="J41" i="8"/>
  <c r="J96" i="8"/>
  <c r="J50" i="8"/>
  <c r="J20" i="8"/>
  <c r="J63" i="8"/>
  <c r="J29" i="8"/>
  <c r="J13" i="8"/>
  <c r="J79" i="8"/>
  <c r="J44" i="8"/>
  <c r="J64" i="8"/>
  <c r="J97" i="8"/>
  <c r="J84" i="8"/>
  <c r="J57" i="8"/>
  <c r="J21" i="8"/>
  <c r="J65" i="8"/>
  <c r="J93" i="8"/>
  <c r="J15" i="8"/>
  <c r="J30" i="8"/>
  <c r="J18" i="8"/>
  <c r="J4" i="8"/>
  <c r="M19" i="6"/>
  <c r="M18" i="6"/>
  <c r="M47" i="6"/>
  <c r="M21" i="6"/>
  <c r="M4" i="6"/>
  <c r="M13" i="6"/>
  <c r="M12" i="6"/>
  <c r="M43" i="6"/>
  <c r="M28" i="6"/>
  <c r="M6" i="6"/>
  <c r="M10" i="6"/>
  <c r="M22" i="6"/>
  <c r="M24" i="6"/>
  <c r="I204" i="9"/>
  <c r="I217" i="9"/>
  <c r="I226" i="9"/>
  <c r="I63" i="9"/>
  <c r="I112" i="9"/>
  <c r="I230" i="9"/>
  <c r="I146" i="9"/>
  <c r="I222" i="9"/>
  <c r="I127" i="9"/>
  <c r="I59" i="9"/>
  <c r="I130" i="9"/>
  <c r="I172" i="9"/>
  <c r="I8" i="9"/>
  <c r="I49" i="9"/>
  <c r="I126" i="9"/>
  <c r="I228" i="9"/>
  <c r="I134" i="9"/>
  <c r="I14" i="9"/>
  <c r="I13" i="9"/>
  <c r="I47" i="9"/>
  <c r="I66" i="9"/>
  <c r="I148" i="9"/>
  <c r="I37" i="9"/>
  <c r="I40" i="9"/>
  <c r="I9" i="9"/>
  <c r="I224" i="9"/>
  <c r="I215" i="9"/>
  <c r="I137" i="9"/>
  <c r="I181" i="9"/>
  <c r="I89" i="9"/>
  <c r="I85" i="9"/>
  <c r="I32" i="9"/>
  <c r="I131" i="9"/>
  <c r="I2" i="9"/>
  <c r="I196" i="9"/>
  <c r="I61" i="9"/>
  <c r="I178" i="9"/>
  <c r="I34" i="9"/>
  <c r="I44" i="9"/>
  <c r="I207" i="9"/>
  <c r="I84" i="9"/>
  <c r="I122" i="9"/>
  <c r="I76" i="9"/>
  <c r="I155" i="9"/>
  <c r="I163" i="9"/>
  <c r="I115" i="9"/>
  <c r="I208" i="9"/>
  <c r="I6" i="9"/>
  <c r="I141" i="9"/>
  <c r="AP60" i="1"/>
  <c r="AP52" i="1"/>
  <c r="AP51" i="1"/>
  <c r="AP47" i="1"/>
  <c r="AP46" i="1"/>
  <c r="AP42" i="1"/>
  <c r="AP38" i="1"/>
  <c r="AJ22" i="1"/>
  <c r="AM22" i="1"/>
  <c r="AP22" i="1"/>
  <c r="AJ21" i="1"/>
  <c r="AM21" i="1"/>
  <c r="AP6" i="1"/>
  <c r="AP5" i="1"/>
  <c r="AP4" i="1"/>
  <c r="AP3" i="1"/>
  <c r="AL12" i="1"/>
  <c r="AP48" i="1"/>
  <c r="AP43" i="1"/>
  <c r="AP39" i="1"/>
  <c r="AP30" i="1"/>
  <c r="AM48" i="1"/>
  <c r="AM43" i="1"/>
  <c r="AM39" i="1"/>
  <c r="AM30" i="1"/>
  <c r="AM16" i="1"/>
  <c r="AM12" i="1"/>
  <c r="AL48" i="1"/>
  <c r="AL43" i="1"/>
  <c r="AL39" i="1"/>
  <c r="AL30" i="1"/>
  <c r="AL22" i="1"/>
  <c r="AL21" i="1"/>
  <c r="AL16" i="1"/>
  <c r="I37" i="7"/>
  <c r="I10" i="7"/>
  <c r="I32" i="7"/>
  <c r="J77" i="8"/>
  <c r="M35" i="6"/>
  <c r="M42" i="6"/>
  <c r="M44" i="6"/>
  <c r="M25" i="6"/>
  <c r="M23" i="6"/>
  <c r="M45" i="6"/>
  <c r="M27" i="6"/>
  <c r="M39" i="6"/>
  <c r="M52" i="6"/>
  <c r="M29" i="6"/>
  <c r="M26" i="6"/>
  <c r="M5" i="6"/>
  <c r="M46" i="6"/>
  <c r="M17" i="6"/>
  <c r="M40" i="6"/>
  <c r="M7" i="6"/>
  <c r="M14" i="6"/>
  <c r="AJ43" i="1"/>
  <c r="AI43" i="1"/>
  <c r="AJ48" i="1"/>
  <c r="AJ39" i="1"/>
  <c r="AJ30" i="1"/>
  <c r="AI21" i="1"/>
  <c r="AJ16" i="1"/>
  <c r="AJ12" i="1"/>
  <c r="AI48" i="1"/>
  <c r="AI22" i="1"/>
  <c r="I158" i="9"/>
  <c r="I154" i="9"/>
  <c r="I192" i="9"/>
  <c r="I97" i="9"/>
  <c r="I167" i="9"/>
  <c r="I41" i="9"/>
  <c r="I55" i="9"/>
  <c r="I102" i="9"/>
  <c r="I132" i="9"/>
  <c r="I212" i="9"/>
  <c r="I125" i="9"/>
  <c r="I98" i="9"/>
  <c r="I70" i="9"/>
  <c r="I185" i="9"/>
  <c r="I5" i="9"/>
  <c r="I142" i="9"/>
  <c r="I160" i="9"/>
  <c r="I75" i="9"/>
  <c r="I165" i="9"/>
  <c r="I206" i="9"/>
  <c r="I183" i="9"/>
  <c r="I214" i="9"/>
  <c r="I190" i="9"/>
  <c r="I177" i="9"/>
  <c r="I79" i="9"/>
  <c r="I179" i="9"/>
  <c r="I111" i="9"/>
  <c r="I92" i="9"/>
  <c r="I174" i="9"/>
  <c r="I156" i="9"/>
  <c r="I119" i="9"/>
  <c r="I180" i="9"/>
  <c r="I21" i="9"/>
  <c r="I3" i="9"/>
  <c r="I145" i="9"/>
  <c r="I205" i="9"/>
  <c r="I78" i="9"/>
  <c r="I65" i="9"/>
  <c r="I175" i="9"/>
  <c r="I80" i="9"/>
  <c r="I27" i="9"/>
  <c r="I203" i="9"/>
  <c r="I219" i="9"/>
  <c r="I67" i="9"/>
  <c r="I39" i="9"/>
  <c r="I133" i="9"/>
  <c r="I211" i="9"/>
  <c r="I184" i="9"/>
  <c r="I38" i="9"/>
  <c r="I68" i="9"/>
  <c r="I186" i="9"/>
  <c r="I107" i="9"/>
  <c r="I103" i="9"/>
  <c r="I62" i="9"/>
  <c r="I110" i="9"/>
  <c r="I195" i="9"/>
  <c r="I91" i="9"/>
  <c r="I157" i="9"/>
  <c r="I99" i="9"/>
  <c r="I81" i="9"/>
  <c r="I77" i="9"/>
  <c r="I121" i="9"/>
  <c r="I20" i="9"/>
  <c r="I90" i="9"/>
  <c r="I18" i="9"/>
  <c r="I202" i="9"/>
  <c r="I35" i="9"/>
  <c r="I147" i="9"/>
  <c r="I153" i="9"/>
  <c r="I124" i="9"/>
  <c r="I188" i="9"/>
  <c r="I191" i="9"/>
  <c r="I144" i="9"/>
  <c r="I194" i="9"/>
  <c r="I109" i="9"/>
  <c r="I105" i="9"/>
  <c r="I162" i="9"/>
  <c r="I170" i="9"/>
  <c r="I220" i="9"/>
  <c r="I57" i="9"/>
  <c r="I42" i="9"/>
  <c r="I94" i="9"/>
  <c r="I53" i="9"/>
  <c r="I60" i="9"/>
  <c r="I108" i="9"/>
  <c r="I173" i="9"/>
  <c r="I168" i="9"/>
  <c r="J74" i="8"/>
  <c r="J47" i="8"/>
  <c r="J128" i="8"/>
  <c r="J73" i="8"/>
  <c r="J51" i="8"/>
  <c r="J32" i="8"/>
  <c r="J105" i="8"/>
  <c r="J54" i="8"/>
  <c r="J107" i="8"/>
  <c r="J108" i="8"/>
  <c r="J90" i="8"/>
  <c r="J102" i="8"/>
  <c r="J46" i="8"/>
  <c r="J27" i="8"/>
  <c r="J72" i="8"/>
  <c r="J70" i="8"/>
  <c r="J94" i="8"/>
  <c r="J85" i="8"/>
  <c r="J7" i="8"/>
  <c r="J22" i="8"/>
  <c r="J83" i="8"/>
  <c r="J49" i="8"/>
  <c r="J100" i="8"/>
  <c r="J3" i="8"/>
  <c r="J38" i="8"/>
  <c r="J37" i="8"/>
  <c r="J55" i="8"/>
  <c r="J66" i="8"/>
  <c r="J60" i="8"/>
  <c r="J89" i="8"/>
  <c r="J19" i="8"/>
  <c r="J2" i="8"/>
  <c r="J92" i="8"/>
  <c r="J86" i="8"/>
  <c r="J68" i="8"/>
  <c r="J5" i="8"/>
  <c r="J31" i="8"/>
  <c r="J25" i="8"/>
  <c r="J99" i="8"/>
  <c r="J35" i="8"/>
  <c r="J52" i="8"/>
  <c r="J11" i="8"/>
  <c r="J76" i="8"/>
  <c r="J98" i="8"/>
  <c r="J81" i="8"/>
  <c r="J36" i="8"/>
  <c r="J6" i="8"/>
  <c r="J75" i="8"/>
  <c r="J14" i="8"/>
  <c r="J101" i="8"/>
  <c r="J95" i="8"/>
  <c r="AI30" i="1"/>
  <c r="AI39" i="1"/>
  <c r="I12" i="7"/>
  <c r="I7" i="7"/>
  <c r="I20" i="7"/>
  <c r="I24" i="7"/>
  <c r="I13" i="7"/>
  <c r="I28" i="7"/>
  <c r="I36" i="7"/>
  <c r="I25" i="7"/>
  <c r="I33" i="7"/>
  <c r="I17" i="7"/>
  <c r="I19" i="7"/>
  <c r="I21" i="7"/>
  <c r="I6" i="7"/>
  <c r="I9" i="7"/>
  <c r="I15" i="7"/>
  <c r="I11" i="7"/>
  <c r="I16" i="7"/>
  <c r="I29" i="7"/>
  <c r="I5" i="7"/>
  <c r="I35" i="7"/>
  <c r="AI12" i="1"/>
  <c r="AI16" i="1"/>
  <c r="E24" i="1"/>
</calcChain>
</file>

<file path=xl/sharedStrings.xml><?xml version="1.0" encoding="utf-8"?>
<sst xmlns="http://schemas.openxmlformats.org/spreadsheetml/2006/main" count="733" uniqueCount="253">
  <si>
    <t>Cumulative Stats</t>
  </si>
  <si>
    <t>First Downs</t>
  </si>
  <si>
    <t>Rushing</t>
  </si>
  <si>
    <t>Passing</t>
  </si>
  <si>
    <t>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</si>
  <si>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</si>
  <si>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</si>
  <si>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</si>
  <si>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</si>
  <si>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</si>
  <si>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</si>
  <si>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</si>
  <si>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</si>
  <si>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</si>
  <si>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</si>
  <si>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</si>
  <si>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</si>
  <si>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</si>
  <si>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</si>
  <si>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</si>
  <si>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</si>
  <si>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</si>
  <si>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</si>
  <si>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</si>
  <si>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</si>
  <si>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</si>
  <si>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</si>
  <si>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</si>
  <si>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</si>
  <si>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</si>
  <si>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</si>
  <si>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</si>
  <si>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</si>
  <si>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</si>
  <si>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</si>
  <si>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</si>
  <si>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</si>
  <si>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 xml:space="preserve"> Own Recovered</t>
  </si>
  <si>
    <t xml:space="preserve"> TD's on Own Recovery</t>
  </si>
  <si>
    <t xml:space="preserve"> Opponents Recovered</t>
  </si>
  <si>
    <t xml:space="preserve"> Opponents Recovered for TD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</si>
  <si>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</si>
  <si>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</si>
  <si>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</si>
  <si>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</si>
  <si>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</si>
  <si>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</si>
  <si>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</si>
  <si>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</si>
  <si>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</si>
  <si>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</si>
  <si>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Average Possesion:</t>
  </si>
  <si>
    <t>Team Offense</t>
  </si>
  <si>
    <t>Chi</t>
  </si>
  <si>
    <t>Bal</t>
  </si>
  <si>
    <t>Dal</t>
  </si>
  <si>
    <t>Det</t>
  </si>
  <si>
    <t>GB</t>
  </si>
  <si>
    <t>LA</t>
  </si>
  <si>
    <t>SF</t>
  </si>
  <si>
    <t>Team Defense</t>
  </si>
  <si>
    <t>Min</t>
  </si>
  <si>
    <t>Phi</t>
  </si>
  <si>
    <t>Stl</t>
  </si>
  <si>
    <t>Was</t>
  </si>
  <si>
    <t>Rushing:</t>
  </si>
  <si>
    <t xml:space="preserve">Att </t>
  </si>
  <si>
    <t>Yards</t>
  </si>
  <si>
    <t>Avg.</t>
  </si>
  <si>
    <t xml:space="preserve">Long </t>
  </si>
  <si>
    <t>TD</t>
  </si>
  <si>
    <t>Fum</t>
  </si>
  <si>
    <t>Receiving:</t>
  </si>
  <si>
    <t>Passing:</t>
  </si>
  <si>
    <t>Att</t>
  </si>
  <si>
    <t>Com</t>
  </si>
  <si>
    <t>Gained</t>
  </si>
  <si>
    <t>Long</t>
  </si>
  <si>
    <t>Int.</t>
  </si>
  <si>
    <t>Int</t>
  </si>
  <si>
    <t>Gain</t>
  </si>
  <si>
    <t>Rating</t>
  </si>
  <si>
    <t>Pct</t>
  </si>
  <si>
    <t xml:space="preserve">Yards </t>
  </si>
  <si>
    <t>Had</t>
  </si>
  <si>
    <t xml:space="preserve">Pct </t>
  </si>
  <si>
    <t>Games Played:</t>
  </si>
  <si>
    <t>Rec</t>
  </si>
  <si>
    <t>Net Yards Gained (Average)</t>
  </si>
  <si>
    <t>Interceptions:</t>
  </si>
  <si>
    <t>No.</t>
  </si>
  <si>
    <t>Kicking:</t>
  </si>
  <si>
    <t>KO</t>
  </si>
  <si>
    <t>TB</t>
  </si>
  <si>
    <t>XPA</t>
  </si>
  <si>
    <t>XPM</t>
  </si>
  <si>
    <t>FGA</t>
  </si>
  <si>
    <t>FGM</t>
  </si>
  <si>
    <t>Made</t>
  </si>
  <si>
    <t>Punting:</t>
  </si>
  <si>
    <t>Yrds</t>
  </si>
  <si>
    <t>Blk</t>
  </si>
  <si>
    <t>Punt Returns:</t>
  </si>
  <si>
    <t>FC</t>
  </si>
  <si>
    <t>Kickoff Returns:</t>
  </si>
  <si>
    <t>Replay</t>
  </si>
  <si>
    <t>Actual</t>
  </si>
  <si>
    <t>Turnover +/-</t>
  </si>
  <si>
    <t>Baltimore</t>
  </si>
  <si>
    <t>Chicago</t>
  </si>
  <si>
    <t>Cleveland</t>
  </si>
  <si>
    <t>Dallas</t>
  </si>
  <si>
    <t>Detroit</t>
  </si>
  <si>
    <t>Green Bay</t>
  </si>
  <si>
    <t>Los Angeles</t>
  </si>
  <si>
    <t>Minnesota</t>
  </si>
  <si>
    <t>Philadelphia</t>
  </si>
  <si>
    <t>Pittsburgh</t>
  </si>
  <si>
    <t>San Francisco</t>
  </si>
  <si>
    <t>St.Louis</t>
  </si>
  <si>
    <t>Washington</t>
  </si>
  <si>
    <t>Total</t>
  </si>
  <si>
    <t>Average</t>
  </si>
  <si>
    <t>Actual:</t>
  </si>
  <si>
    <t>Buff</t>
  </si>
  <si>
    <t>Cin</t>
  </si>
  <si>
    <t>Clev</t>
  </si>
  <si>
    <t>Den</t>
  </si>
  <si>
    <t>Hou</t>
  </si>
  <si>
    <t>KC</t>
  </si>
  <si>
    <t>Mia</t>
  </si>
  <si>
    <t>NE</t>
  </si>
  <si>
    <t>NYJ</t>
  </si>
  <si>
    <t>Oak</t>
  </si>
  <si>
    <t>Pitt</t>
  </si>
  <si>
    <t>SD</t>
  </si>
  <si>
    <t>AFC:</t>
  </si>
  <si>
    <t>NFC:</t>
  </si>
  <si>
    <t>Atl</t>
  </si>
  <si>
    <t>NO</t>
  </si>
  <si>
    <t>NYG</t>
  </si>
  <si>
    <t>AFC</t>
  </si>
  <si>
    <t>NFC</t>
  </si>
  <si>
    <t>Sum</t>
  </si>
  <si>
    <t xml:space="preserve">NFC </t>
  </si>
  <si>
    <t>NFL</t>
  </si>
  <si>
    <t>Buffalo</t>
  </si>
  <si>
    <t>Cincinnati</t>
  </si>
  <si>
    <t>Denver</t>
  </si>
  <si>
    <t>Houston</t>
  </si>
  <si>
    <t>Kansas City</t>
  </si>
  <si>
    <t>Miami</t>
  </si>
  <si>
    <t>New England</t>
  </si>
  <si>
    <t>New York Jets</t>
  </si>
  <si>
    <t>Oakland</t>
  </si>
  <si>
    <t>San Diego</t>
  </si>
  <si>
    <t>Atlanta</t>
  </si>
  <si>
    <t>New Orleans</t>
  </si>
  <si>
    <t>New York Giants</t>
  </si>
  <si>
    <t>Sacks:</t>
  </si>
  <si>
    <t>Turnovers Forced</t>
  </si>
  <si>
    <t>Turnover Committed</t>
  </si>
  <si>
    <t>Sk Pct</t>
  </si>
  <si>
    <t>0-19</t>
  </si>
  <si>
    <t>20-29</t>
  </si>
  <si>
    <t>30-39</t>
  </si>
  <si>
    <t>40-49</t>
  </si>
  <si>
    <t>50+</t>
  </si>
  <si>
    <t>Difference</t>
  </si>
  <si>
    <t>Int Pct</t>
  </si>
  <si>
    <t>TD Pct</t>
  </si>
  <si>
    <t>Sk</t>
  </si>
  <si>
    <t>Sks</t>
  </si>
  <si>
    <t>REPLAY</t>
  </si>
  <si>
    <t>ACTUAL</t>
  </si>
  <si>
    <t>Totals</t>
  </si>
  <si>
    <t>Fum Pct</t>
  </si>
  <si>
    <t>YPC</t>
  </si>
  <si>
    <t>Ret %</t>
  </si>
  <si>
    <t xml:space="preserve">     </t>
  </si>
  <si>
    <t>MULTI-TEAM PLAYERS</t>
  </si>
  <si>
    <t>Std Dev</t>
  </si>
  <si>
    <t>DEFENSE</t>
  </si>
  <si>
    <t>3rd Down Made/Att.</t>
  </si>
  <si>
    <t>3rd Down Percentage</t>
  </si>
  <si>
    <t>Buf</t>
  </si>
  <si>
    <t>Sea</t>
  </si>
  <si>
    <t>Tampa Bay</t>
  </si>
  <si>
    <t>Seattle</t>
  </si>
  <si>
    <t>FAIR CATCH TOTALS</t>
  </si>
  <si>
    <t>PER GAME</t>
  </si>
  <si>
    <t>p</t>
  </si>
  <si>
    <t>q</t>
  </si>
  <si>
    <t>n</t>
  </si>
  <si>
    <t>se</t>
  </si>
  <si>
    <t>low</t>
  </si>
  <si>
    <t>high</t>
  </si>
  <si>
    <t>KO's per game</t>
  </si>
  <si>
    <t>Rply</t>
  </si>
  <si>
    <t>Act</t>
  </si>
  <si>
    <t>Mia/Was</t>
  </si>
  <si>
    <t>Two Team Players</t>
  </si>
  <si>
    <t>Was/SD</t>
  </si>
  <si>
    <t>Leaders through Week</t>
  </si>
  <si>
    <t>OFFENSE</t>
  </si>
  <si>
    <t>Total Offense/Defense through Week:</t>
  </si>
  <si>
    <t>`</t>
  </si>
  <si>
    <t>THIRD DOWN</t>
  </si>
  <si>
    <t>-</t>
  </si>
  <si>
    <t>StL/Min</t>
  </si>
  <si>
    <t>MULTI TEAM PLAYERS</t>
  </si>
  <si>
    <t>Barnes</t>
  </si>
  <si>
    <t>SD/StL/Phi</t>
  </si>
  <si>
    <t>Braxton</t>
  </si>
  <si>
    <t>Buf/Mia</t>
  </si>
  <si>
    <t>Hou/LA</t>
  </si>
  <si>
    <t>Pit/Was</t>
  </si>
  <si>
    <t>Latin</t>
  </si>
  <si>
    <t>StL/LA</t>
  </si>
  <si>
    <t>Malone</t>
  </si>
  <si>
    <t>Pit/TB/Hou/NYG</t>
  </si>
  <si>
    <t>SF/GB</t>
  </si>
  <si>
    <t>NE/StL</t>
  </si>
  <si>
    <t>Grant</t>
  </si>
  <si>
    <t>Was/TB</t>
  </si>
  <si>
    <t>Rather</t>
  </si>
  <si>
    <t>Chi/Mia</t>
  </si>
  <si>
    <t>Richards</t>
  </si>
  <si>
    <t>Dal/Chi</t>
  </si>
  <si>
    <t>Pit/Chi</t>
  </si>
  <si>
    <t>SF/Det</t>
  </si>
  <si>
    <t>KC/SF</t>
  </si>
  <si>
    <t>StL/TB</t>
  </si>
  <si>
    <t>TB/Min</t>
  </si>
  <si>
    <t>Bal/Pit</t>
  </si>
  <si>
    <t>Min/Chi</t>
  </si>
  <si>
    <t>Det/Sea</t>
  </si>
  <si>
    <t>Cin/Det</t>
  </si>
  <si>
    <t>Oak/Bal</t>
  </si>
  <si>
    <t>NO/Sea</t>
  </si>
  <si>
    <t>Min/StL</t>
  </si>
  <si>
    <t>Wood</t>
  </si>
  <si>
    <t>Leonard</t>
  </si>
  <si>
    <t>Buf/TB</t>
  </si>
  <si>
    <t>KC/LA</t>
  </si>
  <si>
    <t>Was/KC</t>
  </si>
  <si>
    <t>Pit/Det</t>
  </si>
  <si>
    <t>Anderson</t>
  </si>
  <si>
    <t>Marshall,L</t>
  </si>
  <si>
    <t>Maxson</t>
  </si>
  <si>
    <t>Oak/Cle</t>
  </si>
  <si>
    <t>StL/Oak</t>
  </si>
  <si>
    <t>1978 NFL Replay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</si>
</sst>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.00000"/>
    <numFmt numFmtId="167" formatCode="0.000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70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Font="1"/>
    <xf numFmtId="164" fontId="0" fillId="0" borderId="0" xfId="0" applyNumberFormat="1" applyFont="1"/>
    <xf numFmtId="1" fontId="0" fillId="0" borderId="0" xfId="0" applyNumberFormat="1" applyFont="1"/>
    <xf numFmtId="0" fontId="0" fillId="0" borderId="0" xfId="0" quotePrefix="1" applyFont="1" applyAlignment="1">
      <alignment horizontal="left"/>
    </xf>
    <xf numFmtId="2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1" fontId="0" fillId="2" borderId="1" xfId="0" applyNumberFormat="1" applyFont="1" applyFill="1" applyBorder="1"/>
    <xf numFmtId="1" fontId="0" fillId="2" borderId="2" xfId="0" applyNumberFormat="1" applyFont="1" applyFill="1" applyBorder="1"/>
    <xf numFmtId="164" fontId="1" fillId="2" borderId="3" xfId="0" applyNumberFormat="1" applyFont="1" applyFill="1" applyBorder="1"/>
    <xf numFmtId="1" fontId="0" fillId="2" borderId="4" xfId="0" applyNumberFormat="1" applyFont="1" applyFill="1" applyBorder="1"/>
    <xf numFmtId="1" fontId="0" fillId="2" borderId="0" xfId="0" applyNumberFormat="1" applyFont="1" applyFill="1" applyBorder="1"/>
    <xf numFmtId="164" fontId="1" fillId="2" borderId="5" xfId="0" applyNumberFormat="1" applyFont="1" applyFill="1" applyBorder="1"/>
    <xf numFmtId="164" fontId="1" fillId="2" borderId="6" xfId="0" applyNumberFormat="1" applyFont="1" applyFill="1" applyBorder="1"/>
    <xf numFmtId="164" fontId="1" fillId="2" borderId="8" xfId="0" applyNumberFormat="1" applyFont="1" applyFill="1" applyBorder="1"/>
    <xf numFmtId="164" fontId="1" fillId="2" borderId="4" xfId="0" applyNumberFormat="1" applyFont="1" applyFill="1" applyBorder="1"/>
    <xf numFmtId="0" fontId="0" fillId="2" borderId="5" xfId="0" applyFont="1" applyFill="1" applyBorder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0" fillId="0" borderId="0" xfId="0" applyFont="1" applyFill="1" applyBorder="1"/>
    <xf numFmtId="1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2" fontId="0" fillId="0" borderId="0" xfId="0" applyNumberFormat="1" applyFont="1"/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65" fontId="0" fillId="0" borderId="6" xfId="0" applyNumberFormat="1" applyBorder="1"/>
    <xf numFmtId="165" fontId="0" fillId="0" borderId="8" xfId="0" applyNumberForma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1" fillId="0" borderId="4" xfId="0" applyNumberFormat="1" applyFont="1" applyBorder="1"/>
    <xf numFmtId="165" fontId="1" fillId="0" borderId="5" xfId="0" applyNumberFormat="1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0" xfId="0" applyNumberFormat="1" applyFont="1"/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Border="1"/>
    <xf numFmtId="3" fontId="0" fillId="0" borderId="0" xfId="0" applyNumberFormat="1" applyFont="1" applyBorder="1"/>
    <xf numFmtId="0" fontId="0" fillId="0" borderId="0" xfId="0" applyFont="1" applyBorder="1"/>
    <xf numFmtId="1" fontId="0" fillId="0" borderId="0" xfId="0" applyNumberFormat="1" applyBorder="1"/>
    <xf numFmtId="165" fontId="0" fillId="0" borderId="0" xfId="0" applyNumberFormat="1"/>
    <xf numFmtId="0" fontId="1" fillId="0" borderId="0" xfId="0" applyFont="1" applyAlignment="1">
      <alignment horizontal="center"/>
    </xf>
    <xf numFmtId="166" fontId="0" fillId="0" borderId="0" xfId="0" applyNumberFormat="1"/>
    <xf numFmtId="0" fontId="1" fillId="0" borderId="0" xfId="0" applyFont="1" applyAlignmen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/>
    <xf numFmtId="2" fontId="1" fillId="0" borderId="0" xfId="0" applyNumberFormat="1" applyFont="1" applyAlignment="1">
      <alignment horizontal="center"/>
    </xf>
    <xf numFmtId="0" fontId="0" fillId="0" borderId="0" xfId="0" quotePrefix="1" applyFont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2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indent="2"/>
    </xf>
    <xf numFmtId="2" fontId="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0" fontId="0" fillId="0" borderId="12" xfId="0" applyBorder="1"/>
    <xf numFmtId="164" fontId="1" fillId="0" borderId="12" xfId="0" applyNumberFormat="1" applyFont="1" applyBorder="1"/>
    <xf numFmtId="3" fontId="0" fillId="0" borderId="12" xfId="0" applyNumberFormat="1" applyFont="1" applyBorder="1"/>
    <xf numFmtId="0" fontId="0" fillId="0" borderId="12" xfId="0" applyFont="1" applyBorder="1"/>
    <xf numFmtId="164" fontId="1" fillId="2" borderId="1" xfId="0" applyNumberFormat="1" applyFont="1" applyFill="1" applyBorder="1"/>
    <xf numFmtId="0" fontId="0" fillId="2" borderId="2" xfId="0" applyFont="1" applyFill="1" applyBorder="1"/>
    <xf numFmtId="167" fontId="0" fillId="0" borderId="0" xfId="0" applyNumberFormat="1"/>
    <xf numFmtId="1" fontId="0" fillId="0" borderId="12" xfId="0" applyNumberFormat="1" applyBorder="1"/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7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20.xml"/><Relationship Id="rId31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externalLink" Target="externalLinks/externalLink7.xml"/><Relationship Id="rId18" Type="http://schemas.openxmlformats.org/officeDocument/2006/relationships/externalLink" Target="externalLinks/externalLink8.xml"/><Relationship Id="rId19" Type="http://schemas.openxmlformats.org/officeDocument/2006/relationships/externalLink" Target="externalLinks/externalLink9.xml"/><Relationship Id="rId37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28.xml"/><Relationship Id="rId39" Type="http://schemas.openxmlformats.org/officeDocument/2006/relationships/theme" Target="theme/theme1.xml"/><Relationship Id="rId40" Type="http://schemas.openxmlformats.org/officeDocument/2006/relationships/styles" Target="styles.xml"/><Relationship Id="rId41" Type="http://schemas.openxmlformats.org/officeDocument/2006/relationships/sharedStrings" Target="sharedStrings.xml"/><Relationship Id="rId4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355600</xdr:colOff>
      <xdr:row>16</xdr:row>
      <xdr:rowOff>40640</xdr:rowOff>
    </xdr:from>
    <xdr:to>
      <xdr:col>13</xdr:col>
      <xdr:colOff>264160</xdr:colOff>
      <xdr:row>29</xdr:row>
      <xdr:rowOff>106680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5840" y="2479040"/>
          <a:ext cx="1584960" cy="2047240"/>
        </a:xfrm>
        <a:prstGeom prst="rect">
          <a:avLst/>
        </a:prstGeom>
      </xdr:spPr>
    </xdr:pic>
    <xdr:clientData/>
  </xdr:twoCellAnchor>
  <xdr:twoCellAnchor editAs="oneCell">
    <xdr:from>
      <xdr:col>22</xdr:col>
      <xdr:colOff>660400</xdr:colOff>
      <xdr:row>13</xdr:row>
      <xdr:rowOff>81280</xdr:rowOff>
    </xdr:from>
    <xdr:to>
      <xdr:col>23</xdr:col>
      <xdr:colOff>1081876</xdr:colOff>
      <xdr:row>23</xdr:row>
      <xdr:rowOff>20320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5520" y="2062480"/>
          <a:ext cx="1132676" cy="14630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BALTIMORE%20COLTS%20STA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NEW%20YORK%20JETS%20STA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OAKLAND%20RAIDERS%20STA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PITTSBURGH%20STEELERS%20STA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SAN%20DIEGO%20CHARGERS%20STA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SEATTLE%20SEAHAWKS%20STA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ATLANTA%20FALCONS%20STA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CHICAGO%20BEARS%20STAT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DALLAS%20COWBOYS%20STA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DETROIT%20LIONS%20STA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GREEN%20BAY%20PACKERS%20STA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BUFFALO%20BILLS%20STAT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LOS%20ANGELES%20RAMS%20STA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MINNESOTA%20VIKINGS%20STA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NEW%20ORLEANS%20SAINTS%20STA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NEW%20YORK%20GIANTS%20STAT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PHILADELPHIA%20EAGLES%20STAT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ST.LOUIS%20CARDINALS%20STA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SAN%20FRANCISCO%2049ERS%20STA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TAMPA%20BAY%20BUCCANEERS%20STA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WASHINGTON%20REDSKINS%20STA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CINCINNATI%20BENGALS%20STA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CLEVELAND%20BROWNS%20STA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DENVER%20BRONCOS%20STA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HOUSTON%20OILERS%20STA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KANSAS%20CITY%20CHIEFS%20STA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MIAMI%20DOLPHINS%20STA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978%20NEW%20ENGLAND%20PATRIOTS%20STA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Dal"/>
      <sheetName val="vs Mia"/>
      <sheetName val="at NE"/>
      <sheetName val="at Buf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68</v>
          </cell>
          <cell r="M6">
            <v>70</v>
          </cell>
        </row>
        <row r="7">
          <cell r="D7">
            <v>31</v>
          </cell>
          <cell r="M7">
            <v>38</v>
          </cell>
        </row>
        <row r="8">
          <cell r="D8">
            <v>32</v>
          </cell>
          <cell r="M8">
            <v>27</v>
          </cell>
        </row>
        <row r="9">
          <cell r="D9">
            <v>5</v>
          </cell>
          <cell r="M9">
            <v>5</v>
          </cell>
        </row>
        <row r="10">
          <cell r="C10">
            <v>21</v>
          </cell>
          <cell r="D10">
            <v>47</v>
          </cell>
          <cell r="E10">
            <v>0.44680851063829785</v>
          </cell>
          <cell r="N10">
            <v>0.38775510204081631</v>
          </cell>
          <cell r="R10" t="str">
            <v>21/47</v>
          </cell>
          <cell r="S10" t="str">
            <v>19/49</v>
          </cell>
        </row>
        <row r="12">
          <cell r="D12">
            <v>140</v>
          </cell>
          <cell r="M12">
            <v>149</v>
          </cell>
        </row>
        <row r="13">
          <cell r="D13">
            <v>508</v>
          </cell>
          <cell r="M13">
            <v>654</v>
          </cell>
        </row>
        <row r="14">
          <cell r="D14">
            <v>3.6285714285714286</v>
          </cell>
          <cell r="M14">
            <v>4.3892617449664426</v>
          </cell>
        </row>
        <row r="16">
          <cell r="D16">
            <v>103</v>
          </cell>
          <cell r="M16">
            <v>92</v>
          </cell>
        </row>
        <row r="17">
          <cell r="D17">
            <v>56</v>
          </cell>
          <cell r="M17">
            <v>53</v>
          </cell>
        </row>
        <row r="18">
          <cell r="D18">
            <v>54.368932038834949</v>
          </cell>
          <cell r="M18">
            <v>57.608695652173914</v>
          </cell>
        </row>
        <row r="19">
          <cell r="D19">
            <v>640</v>
          </cell>
          <cell r="M19">
            <v>629</v>
          </cell>
        </row>
        <row r="20">
          <cell r="D20">
            <v>12</v>
          </cell>
          <cell r="M20">
            <v>4</v>
          </cell>
        </row>
        <row r="21">
          <cell r="D21">
            <v>81</v>
          </cell>
          <cell r="M21">
            <v>38</v>
          </cell>
        </row>
        <row r="22">
          <cell r="D22">
            <v>559</v>
          </cell>
          <cell r="M22">
            <v>591</v>
          </cell>
        </row>
        <row r="23">
          <cell r="D23">
            <v>4.8608695652173912</v>
          </cell>
          <cell r="M23">
            <v>6.15625</v>
          </cell>
        </row>
        <row r="24">
          <cell r="D24">
            <v>11.428571428571429</v>
          </cell>
          <cell r="M24">
            <v>11.867924528301886</v>
          </cell>
        </row>
        <row r="27">
          <cell r="D27">
            <v>1067</v>
          </cell>
          <cell r="M27">
            <v>1245</v>
          </cell>
        </row>
        <row r="28">
          <cell r="D28">
            <v>47.610121836925963</v>
          </cell>
          <cell r="M28">
            <v>52.53012048192771</v>
          </cell>
        </row>
        <row r="29">
          <cell r="D29">
            <v>52.389878163074044</v>
          </cell>
          <cell r="M29">
            <v>47.46987951807229</v>
          </cell>
        </row>
        <row r="31">
          <cell r="D31">
            <v>255</v>
          </cell>
          <cell r="M31">
            <v>245</v>
          </cell>
        </row>
        <row r="32">
          <cell r="D32">
            <v>4.1843137254901963</v>
          </cell>
          <cell r="M32">
            <v>5.0816326530612246</v>
          </cell>
        </row>
        <row r="35">
          <cell r="D35">
            <v>10</v>
          </cell>
          <cell r="M35">
            <v>5</v>
          </cell>
        </row>
        <row r="36">
          <cell r="D36">
            <v>134</v>
          </cell>
          <cell r="M36">
            <v>73</v>
          </cell>
        </row>
        <row r="37">
          <cell r="D37">
            <v>1</v>
          </cell>
          <cell r="M37">
            <v>1</v>
          </cell>
        </row>
        <row r="39">
          <cell r="D39">
            <v>16</v>
          </cell>
          <cell r="M39">
            <v>12</v>
          </cell>
        </row>
        <row r="40">
          <cell r="D40">
            <v>531</v>
          </cell>
          <cell r="M40">
            <v>510</v>
          </cell>
        </row>
        <row r="41">
          <cell r="D41">
            <v>33.1875</v>
          </cell>
          <cell r="M41">
            <v>42.5</v>
          </cell>
        </row>
        <row r="43">
          <cell r="D43">
            <v>9</v>
          </cell>
          <cell r="M43">
            <v>11</v>
          </cell>
        </row>
        <row r="44">
          <cell r="D44">
            <v>33</v>
          </cell>
          <cell r="M44">
            <v>140</v>
          </cell>
        </row>
        <row r="45">
          <cell r="D45">
            <v>3.6666666666666665</v>
          </cell>
          <cell r="M45">
            <v>12.727272727272727</v>
          </cell>
        </row>
        <row r="46">
          <cell r="D46">
            <v>0</v>
          </cell>
          <cell r="M46">
            <v>0</v>
          </cell>
        </row>
        <row r="48">
          <cell r="D48">
            <v>23</v>
          </cell>
          <cell r="M48">
            <v>13</v>
          </cell>
        </row>
        <row r="49">
          <cell r="D49">
            <v>511</v>
          </cell>
          <cell r="M49">
            <v>412</v>
          </cell>
        </row>
        <row r="50">
          <cell r="D50">
            <v>22.217391304347824</v>
          </cell>
          <cell r="M50">
            <v>31.692307692307693</v>
          </cell>
        </row>
        <row r="51">
          <cell r="D51">
            <v>0</v>
          </cell>
          <cell r="M51">
            <v>1</v>
          </cell>
        </row>
        <row r="53">
          <cell r="D53">
            <v>18</v>
          </cell>
          <cell r="M53">
            <v>21</v>
          </cell>
        </row>
        <row r="54">
          <cell r="D54">
            <v>173</v>
          </cell>
          <cell r="M54">
            <v>183</v>
          </cell>
        </row>
        <row r="56">
          <cell r="D56">
            <v>9</v>
          </cell>
          <cell r="M56">
            <v>5</v>
          </cell>
        </row>
        <row r="57">
          <cell r="D57">
            <v>7</v>
          </cell>
          <cell r="M57">
            <v>4</v>
          </cell>
        </row>
        <row r="58">
          <cell r="D58">
            <v>0</v>
          </cell>
          <cell r="M58">
            <v>0</v>
          </cell>
        </row>
        <row r="59">
          <cell r="D59">
            <v>1</v>
          </cell>
          <cell r="M59">
            <v>2</v>
          </cell>
        </row>
        <row r="60">
          <cell r="D60">
            <v>0</v>
          </cell>
          <cell r="M60">
            <v>0</v>
          </cell>
        </row>
        <row r="62">
          <cell r="D62">
            <v>60</v>
          </cell>
          <cell r="M62">
            <v>118</v>
          </cell>
        </row>
        <row r="63">
          <cell r="D63">
            <v>7</v>
          </cell>
          <cell r="M63">
            <v>14</v>
          </cell>
        </row>
        <row r="64">
          <cell r="D64">
            <v>5</v>
          </cell>
          <cell r="M64">
            <v>5</v>
          </cell>
        </row>
        <row r="65">
          <cell r="D65">
            <v>1</v>
          </cell>
          <cell r="M65">
            <v>7</v>
          </cell>
        </row>
        <row r="66">
          <cell r="D66">
            <v>1</v>
          </cell>
          <cell r="M66">
            <v>2</v>
          </cell>
        </row>
        <row r="67">
          <cell r="D67">
            <v>6</v>
          </cell>
          <cell r="M67">
            <v>13</v>
          </cell>
        </row>
        <row r="68">
          <cell r="D68">
            <v>0</v>
          </cell>
          <cell r="M68">
            <v>0</v>
          </cell>
        </row>
        <row r="69">
          <cell r="D69">
            <v>4</v>
          </cell>
          <cell r="M69">
            <v>7</v>
          </cell>
        </row>
        <row r="70">
          <cell r="D70">
            <v>7</v>
          </cell>
          <cell r="M70">
            <v>11</v>
          </cell>
        </row>
        <row r="71">
          <cell r="D71">
            <v>57.142857142857139</v>
          </cell>
          <cell r="M71">
            <v>63.636363636363633</v>
          </cell>
        </row>
        <row r="72">
          <cell r="D72" t="str">
            <v>30:15</v>
          </cell>
          <cell r="M72" t="str">
            <v>29:45</v>
          </cell>
        </row>
        <row r="76">
          <cell r="A76" t="str">
            <v>Doughty</v>
          </cell>
          <cell r="B76" t="str">
            <v>Bal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Hardeman</v>
          </cell>
          <cell r="B77" t="str">
            <v>Bal</v>
          </cell>
          <cell r="C77">
            <v>11</v>
          </cell>
          <cell r="D77">
            <v>34</v>
          </cell>
          <cell r="F77">
            <v>10</v>
          </cell>
          <cell r="G77">
            <v>0</v>
          </cell>
          <cell r="H77">
            <v>0</v>
          </cell>
        </row>
        <row r="78">
          <cell r="A78" t="str">
            <v>Jones</v>
          </cell>
          <cell r="B78" t="str">
            <v>Bal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Kirkland</v>
          </cell>
          <cell r="B79" t="str">
            <v>Bal</v>
          </cell>
          <cell r="C79">
            <v>2</v>
          </cell>
          <cell r="D79">
            <v>3</v>
          </cell>
          <cell r="F79">
            <v>3</v>
          </cell>
          <cell r="G79">
            <v>0</v>
          </cell>
          <cell r="H79">
            <v>1</v>
          </cell>
        </row>
        <row r="80">
          <cell r="A80" t="str">
            <v>Leaks</v>
          </cell>
          <cell r="B80" t="str">
            <v>Bal</v>
          </cell>
          <cell r="C80">
            <v>26</v>
          </cell>
          <cell r="D80">
            <v>102</v>
          </cell>
          <cell r="F80">
            <v>25</v>
          </cell>
          <cell r="G80">
            <v>1</v>
          </cell>
          <cell r="H80">
            <v>1</v>
          </cell>
        </row>
        <row r="81">
          <cell r="A81" t="str">
            <v>Lee,R</v>
          </cell>
          <cell r="B81" t="str">
            <v>Bal</v>
          </cell>
          <cell r="C81">
            <v>17</v>
          </cell>
          <cell r="D81">
            <v>80</v>
          </cell>
          <cell r="F81">
            <v>21</v>
          </cell>
          <cell r="G81">
            <v>1</v>
          </cell>
          <cell r="H81">
            <v>0</v>
          </cell>
        </row>
        <row r="82">
          <cell r="A82" t="str">
            <v>McCauley</v>
          </cell>
          <cell r="B82" t="str">
            <v>Bal</v>
          </cell>
          <cell r="C82">
            <v>7</v>
          </cell>
          <cell r="D82">
            <v>5</v>
          </cell>
          <cell r="F82">
            <v>5</v>
          </cell>
          <cell r="G82">
            <v>0</v>
          </cell>
          <cell r="H82">
            <v>0</v>
          </cell>
        </row>
        <row r="83">
          <cell r="A83" t="str">
            <v>Troup</v>
          </cell>
          <cell r="B83" t="str">
            <v>Bal</v>
          </cell>
          <cell r="C83">
            <v>7</v>
          </cell>
          <cell r="D83">
            <v>-5</v>
          </cell>
          <cell r="F83">
            <v>3</v>
          </cell>
          <cell r="G83">
            <v>0</v>
          </cell>
          <cell r="H83">
            <v>0</v>
          </cell>
        </row>
        <row r="84">
          <cell r="A84" t="str">
            <v>Washington</v>
          </cell>
          <cell r="B84" t="str">
            <v>Bal</v>
          </cell>
          <cell r="C84">
            <v>70</v>
          </cell>
          <cell r="D84">
            <v>289</v>
          </cell>
          <cell r="F84">
            <v>29</v>
          </cell>
          <cell r="G84">
            <v>3</v>
          </cell>
          <cell r="H84">
            <v>4</v>
          </cell>
        </row>
        <row r="90">
          <cell r="A90" t="str">
            <v>Alston</v>
          </cell>
          <cell r="B90" t="str">
            <v>Bal</v>
          </cell>
          <cell r="C90">
            <v>7</v>
          </cell>
          <cell r="D90">
            <v>81</v>
          </cell>
          <cell r="F90">
            <v>24</v>
          </cell>
          <cell r="G90">
            <v>0</v>
          </cell>
          <cell r="H90">
            <v>0</v>
          </cell>
        </row>
        <row r="91">
          <cell r="A91" t="str">
            <v>Carr</v>
          </cell>
          <cell r="B91" t="str">
            <v>Bal</v>
          </cell>
          <cell r="C91">
            <v>6</v>
          </cell>
          <cell r="D91">
            <v>103</v>
          </cell>
          <cell r="F91">
            <v>30</v>
          </cell>
          <cell r="G91">
            <v>0</v>
          </cell>
          <cell r="H91">
            <v>0</v>
          </cell>
        </row>
        <row r="92">
          <cell r="A92" t="str">
            <v>Doughty</v>
          </cell>
          <cell r="B92" t="str">
            <v>Bal</v>
          </cell>
          <cell r="C92">
            <v>10</v>
          </cell>
          <cell r="D92">
            <v>163</v>
          </cell>
          <cell r="F92">
            <v>38</v>
          </cell>
          <cell r="G92">
            <v>0</v>
          </cell>
          <cell r="H92">
            <v>0</v>
          </cell>
        </row>
        <row r="93">
          <cell r="A93" t="str">
            <v>Hardeman</v>
          </cell>
          <cell r="B93" t="str">
            <v>Bal</v>
          </cell>
          <cell r="C93">
            <v>1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Johnson</v>
          </cell>
          <cell r="B94" t="str">
            <v>Bal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Leaks</v>
          </cell>
          <cell r="B95" t="str">
            <v>Bal</v>
          </cell>
          <cell r="C95">
            <v>2</v>
          </cell>
          <cell r="D95">
            <v>39</v>
          </cell>
          <cell r="F95">
            <v>32</v>
          </cell>
          <cell r="G95">
            <v>0</v>
          </cell>
          <cell r="H95">
            <v>0</v>
          </cell>
        </row>
        <row r="96">
          <cell r="A96" t="str">
            <v>Lee,R</v>
          </cell>
          <cell r="B96" t="str">
            <v>Bal</v>
          </cell>
          <cell r="C96">
            <v>2</v>
          </cell>
          <cell r="D96">
            <v>14</v>
          </cell>
          <cell r="F96">
            <v>11</v>
          </cell>
          <cell r="G96">
            <v>0</v>
          </cell>
          <cell r="H96">
            <v>0</v>
          </cell>
        </row>
        <row r="97">
          <cell r="A97" t="str">
            <v>McCall</v>
          </cell>
          <cell r="B97" t="str">
            <v>Bal</v>
          </cell>
          <cell r="C97">
            <v>1</v>
          </cell>
          <cell r="D97">
            <v>18</v>
          </cell>
          <cell r="F97">
            <v>18</v>
          </cell>
          <cell r="G97">
            <v>0</v>
          </cell>
          <cell r="H97">
            <v>0</v>
          </cell>
        </row>
        <row r="98">
          <cell r="A98" t="str">
            <v>McCauley</v>
          </cell>
          <cell r="B98" t="str">
            <v>Bal</v>
          </cell>
          <cell r="C98">
            <v>7</v>
          </cell>
          <cell r="D98">
            <v>64</v>
          </cell>
          <cell r="F98">
            <v>16</v>
          </cell>
          <cell r="G98">
            <v>1</v>
          </cell>
          <cell r="H98">
            <v>0</v>
          </cell>
        </row>
        <row r="99">
          <cell r="A99" t="str">
            <v>Siani</v>
          </cell>
          <cell r="B99" t="str">
            <v>Bal</v>
          </cell>
          <cell r="C99">
            <v>1</v>
          </cell>
          <cell r="D99">
            <v>17</v>
          </cell>
          <cell r="F99">
            <v>17</v>
          </cell>
          <cell r="G99">
            <v>0</v>
          </cell>
          <cell r="H99">
            <v>0</v>
          </cell>
        </row>
        <row r="100">
          <cell r="A100" t="str">
            <v>Washington</v>
          </cell>
          <cell r="B100" t="str">
            <v>Bal</v>
          </cell>
          <cell r="C100">
            <v>19</v>
          </cell>
          <cell r="D100">
            <v>141</v>
          </cell>
          <cell r="F100">
            <v>17</v>
          </cell>
          <cell r="G100">
            <v>0</v>
          </cell>
          <cell r="H100">
            <v>1</v>
          </cell>
        </row>
        <row r="107">
          <cell r="A107" t="str">
            <v>Jones</v>
          </cell>
          <cell r="B107" t="str">
            <v>Bal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Kirkland</v>
          </cell>
          <cell r="B108" t="str">
            <v>Bal</v>
          </cell>
          <cell r="C108">
            <v>23</v>
          </cell>
          <cell r="D108">
            <v>11</v>
          </cell>
          <cell r="E108">
            <v>47.826086956521742</v>
          </cell>
          <cell r="F108">
            <v>92</v>
          </cell>
          <cell r="G108">
            <v>0</v>
          </cell>
          <cell r="H108">
            <v>17</v>
          </cell>
          <cell r="I108">
            <v>4</v>
          </cell>
          <cell r="J108">
            <v>0</v>
          </cell>
          <cell r="K108">
            <v>17.391304347826086</v>
          </cell>
          <cell r="L108">
            <v>4</v>
          </cell>
          <cell r="M108">
            <v>19.021739130434785</v>
          </cell>
          <cell r="N108">
            <v>0</v>
          </cell>
          <cell r="O108">
            <v>6</v>
          </cell>
        </row>
        <row r="109">
          <cell r="A109" t="str">
            <v>Troup</v>
          </cell>
          <cell r="B109" t="str">
            <v>Bal</v>
          </cell>
          <cell r="C109">
            <v>78</v>
          </cell>
          <cell r="D109">
            <v>45</v>
          </cell>
          <cell r="E109">
            <v>57.692307692307686</v>
          </cell>
          <cell r="F109">
            <v>548</v>
          </cell>
          <cell r="G109">
            <v>1</v>
          </cell>
          <cell r="H109">
            <v>38</v>
          </cell>
          <cell r="I109">
            <v>6</v>
          </cell>
          <cell r="J109">
            <v>1.2820512820512819</v>
          </cell>
          <cell r="K109">
            <v>7.6923076923076925</v>
          </cell>
          <cell r="L109">
            <v>7.0256410256410255</v>
          </cell>
          <cell r="M109">
            <v>51.655982905982889</v>
          </cell>
          <cell r="N109">
            <v>1</v>
          </cell>
          <cell r="O109">
            <v>6</v>
          </cell>
        </row>
        <row r="110">
          <cell r="A110" t="str">
            <v>Washington</v>
          </cell>
          <cell r="B110" t="str">
            <v>Bal</v>
          </cell>
          <cell r="C110">
            <v>2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39.583333333333336</v>
          </cell>
          <cell r="N110">
            <v>0</v>
          </cell>
          <cell r="O110">
            <v>0</v>
          </cell>
        </row>
        <row r="115">
          <cell r="A115" t="str">
            <v>Blackwood</v>
          </cell>
          <cell r="B115" t="str">
            <v>Bal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Burke</v>
          </cell>
          <cell r="B116" t="str">
            <v>Bal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 t="str">
            <v>Johnson</v>
          </cell>
          <cell r="B117" t="str">
            <v>Bal</v>
          </cell>
          <cell r="C117">
            <v>8</v>
          </cell>
          <cell r="D117">
            <v>1</v>
          </cell>
          <cell r="E117">
            <v>34</v>
          </cell>
          <cell r="G117">
            <v>10</v>
          </cell>
          <cell r="H117">
            <v>0</v>
          </cell>
          <cell r="I117">
            <v>0</v>
          </cell>
        </row>
        <row r="118">
          <cell r="A118" t="str">
            <v>McCall</v>
          </cell>
          <cell r="B118" t="str">
            <v>Bal</v>
          </cell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 t="str">
            <v>Washington</v>
          </cell>
          <cell r="B119" t="str">
            <v>Bal</v>
          </cell>
          <cell r="C119">
            <v>1</v>
          </cell>
          <cell r="D119">
            <v>1</v>
          </cell>
          <cell r="E119">
            <v>-1</v>
          </cell>
          <cell r="G119">
            <v>-1</v>
          </cell>
          <cell r="H119">
            <v>0</v>
          </cell>
          <cell r="I119">
            <v>0</v>
          </cell>
        </row>
        <row r="125">
          <cell r="A125" t="str">
            <v>Blackwood</v>
          </cell>
          <cell r="B125" t="str">
            <v>Bal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Burke</v>
          </cell>
          <cell r="B126" t="str">
            <v>Bal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Hardeman</v>
          </cell>
          <cell r="B127" t="str">
            <v>Bal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Johnson</v>
          </cell>
          <cell r="B128" t="str">
            <v>Bal</v>
          </cell>
          <cell r="C128">
            <v>13</v>
          </cell>
          <cell r="D128">
            <v>343</v>
          </cell>
          <cell r="F128">
            <v>52</v>
          </cell>
          <cell r="G128">
            <v>0</v>
          </cell>
          <cell r="H128">
            <v>1</v>
          </cell>
        </row>
        <row r="129">
          <cell r="A129" t="str">
            <v>McCauley</v>
          </cell>
          <cell r="B129" t="str">
            <v>Bal</v>
          </cell>
          <cell r="C129">
            <v>3</v>
          </cell>
          <cell r="D129">
            <v>32</v>
          </cell>
          <cell r="F129">
            <v>14</v>
          </cell>
          <cell r="G129">
            <v>0</v>
          </cell>
          <cell r="H129">
            <v>0</v>
          </cell>
        </row>
        <row r="130">
          <cell r="A130" t="str">
            <v>Morrison</v>
          </cell>
          <cell r="B130" t="str">
            <v>Bal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O'Dell</v>
          </cell>
          <cell r="B131" t="str">
            <v>Bal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Van Duyne</v>
          </cell>
          <cell r="B132" t="str">
            <v>Bal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>Washington</v>
          </cell>
          <cell r="B133" t="str">
            <v>Bal</v>
          </cell>
          <cell r="C133">
            <v>7</v>
          </cell>
          <cell r="D133">
            <v>136</v>
          </cell>
          <cell r="F133">
            <v>23</v>
          </cell>
          <cell r="G133">
            <v>0</v>
          </cell>
          <cell r="H133">
            <v>0</v>
          </cell>
        </row>
        <row r="136">
          <cell r="A136" t="str">
            <v>Lee,D</v>
          </cell>
          <cell r="B136" t="str">
            <v>Bal</v>
          </cell>
          <cell r="C136">
            <v>16</v>
          </cell>
          <cell r="D136">
            <v>531</v>
          </cell>
          <cell r="F136">
            <v>46</v>
          </cell>
          <cell r="G136">
            <v>0</v>
          </cell>
          <cell r="H136">
            <v>0</v>
          </cell>
        </row>
        <row r="144">
          <cell r="A144" t="str">
            <v>Linhart</v>
          </cell>
          <cell r="B144" t="str">
            <v>Bal</v>
          </cell>
          <cell r="C144">
            <v>15</v>
          </cell>
          <cell r="D144">
            <v>2</v>
          </cell>
          <cell r="E144">
            <v>7</v>
          </cell>
          <cell r="F144">
            <v>6</v>
          </cell>
          <cell r="G144">
            <v>7</v>
          </cell>
          <cell r="H144">
            <v>4</v>
          </cell>
          <cell r="J144">
            <v>36</v>
          </cell>
          <cell r="L144">
            <v>0</v>
          </cell>
          <cell r="M144">
            <v>0</v>
          </cell>
          <cell r="N144">
            <v>3</v>
          </cell>
          <cell r="O144">
            <v>2</v>
          </cell>
          <cell r="P144">
            <v>2</v>
          </cell>
          <cell r="Q144">
            <v>2</v>
          </cell>
          <cell r="R144">
            <v>2</v>
          </cell>
          <cell r="S144">
            <v>0</v>
          </cell>
          <cell r="T144">
            <v>0</v>
          </cell>
          <cell r="U144">
            <v>0</v>
          </cell>
        </row>
        <row r="150">
          <cell r="A150" t="str">
            <v>Blackwood</v>
          </cell>
          <cell r="B150" t="str">
            <v>Bal</v>
          </cell>
          <cell r="C150">
            <v>2</v>
          </cell>
          <cell r="D150">
            <v>68</v>
          </cell>
          <cell r="F150">
            <v>68</v>
          </cell>
          <cell r="G150">
            <v>1</v>
          </cell>
          <cell r="H150">
            <v>0</v>
          </cell>
        </row>
        <row r="151">
          <cell r="A151" t="str">
            <v>Luce</v>
          </cell>
          <cell r="B151" t="str">
            <v>Bal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Mumphord</v>
          </cell>
          <cell r="B152" t="str">
            <v>Bal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Nettles</v>
          </cell>
          <cell r="B153" t="str">
            <v>Bal</v>
          </cell>
          <cell r="C153">
            <v>2</v>
          </cell>
          <cell r="D153">
            <v>5</v>
          </cell>
          <cell r="F153">
            <v>7</v>
          </cell>
          <cell r="G153">
            <v>0</v>
          </cell>
          <cell r="H153">
            <v>0</v>
          </cell>
        </row>
        <row r="154">
          <cell r="A154" t="str">
            <v>Simonini</v>
          </cell>
          <cell r="B154" t="str">
            <v>Bal</v>
          </cell>
          <cell r="C154">
            <v>1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Thompson</v>
          </cell>
          <cell r="B155" t="str">
            <v>Bal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White</v>
          </cell>
          <cell r="B156" t="str">
            <v>Bal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65">
          <cell r="A165" t="str">
            <v>Barnes</v>
          </cell>
          <cell r="B165" t="str">
            <v>Bal</v>
          </cell>
          <cell r="C165">
            <v>1.5</v>
          </cell>
          <cell r="D165">
            <v>14.5</v>
          </cell>
          <cell r="F165">
            <v>5</v>
          </cell>
        </row>
        <row r="166">
          <cell r="A166" t="str">
            <v>Cook</v>
          </cell>
          <cell r="B166" t="str">
            <v>Bal</v>
          </cell>
          <cell r="C166">
            <v>0.5</v>
          </cell>
          <cell r="D166">
            <v>3</v>
          </cell>
          <cell r="F166">
            <v>5</v>
          </cell>
        </row>
        <row r="167">
          <cell r="A167" t="str">
            <v>Dutton</v>
          </cell>
          <cell r="B167" t="str">
            <v>Bal</v>
          </cell>
          <cell r="C167">
            <v>0.5</v>
          </cell>
          <cell r="D167">
            <v>5.5</v>
          </cell>
          <cell r="F167">
            <v>6</v>
          </cell>
        </row>
        <row r="168">
          <cell r="A168" t="str">
            <v>Ehrmann</v>
          </cell>
          <cell r="B168" t="str">
            <v>Bal</v>
          </cell>
          <cell r="C168">
            <v>0.5</v>
          </cell>
          <cell r="D168">
            <v>3</v>
          </cell>
          <cell r="F168">
            <v>3</v>
          </cell>
        </row>
        <row r="169">
          <cell r="A169" t="str">
            <v>Luce</v>
          </cell>
          <cell r="B169" t="str">
            <v>Bal</v>
          </cell>
          <cell r="C169">
            <v>0</v>
          </cell>
          <cell r="D169">
            <v>0</v>
          </cell>
          <cell r="F169">
            <v>2</v>
          </cell>
        </row>
        <row r="170">
          <cell r="A170" t="str">
            <v>Mumphord</v>
          </cell>
          <cell r="B170" t="str">
            <v>Bal</v>
          </cell>
          <cell r="C170">
            <v>0</v>
          </cell>
          <cell r="D170">
            <v>0</v>
          </cell>
          <cell r="F170">
            <v>1</v>
          </cell>
        </row>
        <row r="171">
          <cell r="A171" t="str">
            <v>Ozdowski</v>
          </cell>
          <cell r="B171" t="str">
            <v>Bal</v>
          </cell>
          <cell r="C171">
            <v>1</v>
          </cell>
          <cell r="D171">
            <v>12</v>
          </cell>
          <cell r="F171">
            <v>3</v>
          </cell>
        </row>
        <row r="172">
          <cell r="A172" t="str">
            <v>Rowe</v>
          </cell>
          <cell r="C172">
            <v>0</v>
          </cell>
          <cell r="D172">
            <v>0</v>
          </cell>
          <cell r="F172">
            <v>2</v>
          </cell>
        </row>
        <row r="173">
          <cell r="A173" t="str">
            <v>Shiver</v>
          </cell>
          <cell r="B173" t="str">
            <v>Bal</v>
          </cell>
          <cell r="C173">
            <v>0</v>
          </cell>
          <cell r="D173">
            <v>0</v>
          </cell>
          <cell r="F173">
            <v>1</v>
          </cell>
        </row>
        <row r="174">
          <cell r="A174" t="str">
            <v>White</v>
          </cell>
          <cell r="B174" t="str">
            <v>Bal</v>
          </cell>
          <cell r="C174">
            <v>0</v>
          </cell>
          <cell r="D174">
            <v>0</v>
          </cell>
          <cell r="F17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Mia"/>
      <sheetName val="at Buf"/>
      <sheetName val="vs Sea"/>
      <sheetName val="at Was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72</v>
          </cell>
          <cell r="M6">
            <v>78</v>
          </cell>
        </row>
        <row r="7">
          <cell r="D7">
            <v>36</v>
          </cell>
          <cell r="M7">
            <v>33</v>
          </cell>
        </row>
        <row r="8">
          <cell r="D8">
            <v>35</v>
          </cell>
          <cell r="M8">
            <v>42</v>
          </cell>
        </row>
        <row r="9">
          <cell r="D9">
            <v>1</v>
          </cell>
          <cell r="M9">
            <v>3</v>
          </cell>
        </row>
        <row r="10">
          <cell r="C10">
            <v>14</v>
          </cell>
          <cell r="D10">
            <v>41</v>
          </cell>
          <cell r="E10">
            <v>0.34146341463414637</v>
          </cell>
          <cell r="N10">
            <v>0.30232558139534882</v>
          </cell>
          <cell r="R10" t="str">
            <v>14/41</v>
          </cell>
          <cell r="S10" t="str">
            <v>13/43</v>
          </cell>
        </row>
        <row r="12">
          <cell r="D12">
            <v>142</v>
          </cell>
          <cell r="M12">
            <v>143</v>
          </cell>
        </row>
        <row r="13">
          <cell r="D13">
            <v>655</v>
          </cell>
          <cell r="M13">
            <v>652</v>
          </cell>
        </row>
        <row r="14">
          <cell r="D14">
            <v>4.612676056338028</v>
          </cell>
          <cell r="M14">
            <v>4.5594405594405591</v>
          </cell>
        </row>
        <row r="16">
          <cell r="D16">
            <v>96</v>
          </cell>
          <cell r="M16">
            <v>115</v>
          </cell>
        </row>
        <row r="17">
          <cell r="D17">
            <v>44</v>
          </cell>
          <cell r="M17">
            <v>63</v>
          </cell>
        </row>
        <row r="18">
          <cell r="D18">
            <v>45.833333333333329</v>
          </cell>
          <cell r="M18">
            <v>54.782608695652172</v>
          </cell>
        </row>
        <row r="19">
          <cell r="D19">
            <v>898</v>
          </cell>
          <cell r="M19">
            <v>735</v>
          </cell>
        </row>
        <row r="20">
          <cell r="D20">
            <v>9</v>
          </cell>
          <cell r="M20">
            <v>7</v>
          </cell>
        </row>
        <row r="21">
          <cell r="D21">
            <v>69</v>
          </cell>
          <cell r="M21">
            <v>53</v>
          </cell>
        </row>
        <row r="22">
          <cell r="D22">
            <v>829</v>
          </cell>
          <cell r="M22">
            <v>682</v>
          </cell>
        </row>
        <row r="23">
          <cell r="D23">
            <v>7.8952380952380956</v>
          </cell>
          <cell r="M23">
            <v>5.5901639344262293</v>
          </cell>
        </row>
        <row r="24">
          <cell r="D24">
            <v>20.40909090909091</v>
          </cell>
          <cell r="M24">
            <v>11.666666666666666</v>
          </cell>
        </row>
        <row r="27">
          <cell r="D27">
            <v>1484</v>
          </cell>
          <cell r="M27">
            <v>1334</v>
          </cell>
        </row>
        <row r="28">
          <cell r="D28">
            <v>44.137466307277627</v>
          </cell>
          <cell r="M28">
            <v>48.875562218890558</v>
          </cell>
        </row>
        <row r="29">
          <cell r="D29">
            <v>55.862533692722373</v>
          </cell>
          <cell r="M29">
            <v>51.124437781109442</v>
          </cell>
        </row>
        <row r="31">
          <cell r="D31">
            <v>247</v>
          </cell>
          <cell r="M31">
            <v>265</v>
          </cell>
        </row>
        <row r="32">
          <cell r="D32">
            <v>6.0080971659919031</v>
          </cell>
          <cell r="M32">
            <v>5.0339622641509436</v>
          </cell>
        </row>
        <row r="35">
          <cell r="D35">
            <v>7</v>
          </cell>
          <cell r="M35">
            <v>5</v>
          </cell>
        </row>
        <row r="36">
          <cell r="D36">
            <v>17</v>
          </cell>
          <cell r="M36">
            <v>62</v>
          </cell>
        </row>
        <row r="37">
          <cell r="D37">
            <v>0</v>
          </cell>
          <cell r="M37">
            <v>0</v>
          </cell>
        </row>
        <row r="39">
          <cell r="D39">
            <v>22</v>
          </cell>
          <cell r="M39">
            <v>23</v>
          </cell>
        </row>
        <row r="40">
          <cell r="D40">
            <v>861</v>
          </cell>
          <cell r="M40">
            <v>883</v>
          </cell>
        </row>
        <row r="41">
          <cell r="D41">
            <v>39.136363636363633</v>
          </cell>
          <cell r="M41">
            <v>38.391304347826086</v>
          </cell>
        </row>
        <row r="43">
          <cell r="D43">
            <v>12</v>
          </cell>
          <cell r="M43">
            <v>14</v>
          </cell>
        </row>
        <row r="44">
          <cell r="D44">
            <v>204</v>
          </cell>
          <cell r="M44">
            <v>128</v>
          </cell>
        </row>
        <row r="45">
          <cell r="D45">
            <v>17</v>
          </cell>
          <cell r="M45">
            <v>9.1428571428571423</v>
          </cell>
        </row>
        <row r="46">
          <cell r="D46">
            <v>1</v>
          </cell>
          <cell r="M46">
            <v>0</v>
          </cell>
        </row>
        <row r="48">
          <cell r="D48">
            <v>20</v>
          </cell>
          <cell r="M48">
            <v>20</v>
          </cell>
        </row>
        <row r="49">
          <cell r="D49">
            <v>404</v>
          </cell>
          <cell r="M49">
            <v>298</v>
          </cell>
        </row>
        <row r="50">
          <cell r="D50">
            <v>20.2</v>
          </cell>
          <cell r="M50">
            <v>14.9</v>
          </cell>
        </row>
        <row r="51">
          <cell r="D51">
            <v>0</v>
          </cell>
          <cell r="M51">
            <v>0</v>
          </cell>
        </row>
        <row r="53">
          <cell r="D53">
            <v>23</v>
          </cell>
          <cell r="M53">
            <v>25</v>
          </cell>
        </row>
        <row r="54">
          <cell r="D54">
            <v>202</v>
          </cell>
          <cell r="M54">
            <v>215</v>
          </cell>
        </row>
        <row r="56">
          <cell r="D56">
            <v>7</v>
          </cell>
          <cell r="M56">
            <v>10</v>
          </cell>
        </row>
        <row r="57">
          <cell r="D57">
            <v>2</v>
          </cell>
          <cell r="M57">
            <v>4</v>
          </cell>
        </row>
        <row r="58">
          <cell r="D58">
            <v>0</v>
          </cell>
          <cell r="M58">
            <v>2</v>
          </cell>
        </row>
        <row r="59">
          <cell r="D59">
            <v>4</v>
          </cell>
          <cell r="M59">
            <v>3</v>
          </cell>
        </row>
        <row r="60">
          <cell r="D60">
            <v>1</v>
          </cell>
          <cell r="M60">
            <v>0</v>
          </cell>
        </row>
        <row r="62">
          <cell r="D62">
            <v>133</v>
          </cell>
          <cell r="M62">
            <v>97</v>
          </cell>
        </row>
        <row r="63">
          <cell r="D63">
            <v>16</v>
          </cell>
          <cell r="M63">
            <v>12</v>
          </cell>
        </row>
        <row r="64">
          <cell r="D64">
            <v>6</v>
          </cell>
          <cell r="M64">
            <v>4</v>
          </cell>
        </row>
        <row r="65">
          <cell r="D65">
            <v>8</v>
          </cell>
          <cell r="M65">
            <v>8</v>
          </cell>
        </row>
        <row r="66">
          <cell r="D66">
            <v>2</v>
          </cell>
          <cell r="M66">
            <v>0</v>
          </cell>
        </row>
        <row r="67">
          <cell r="D67">
            <v>16</v>
          </cell>
          <cell r="M67">
            <v>10</v>
          </cell>
        </row>
        <row r="68">
          <cell r="D68">
            <v>0</v>
          </cell>
          <cell r="M68">
            <v>0</v>
          </cell>
        </row>
        <row r="69">
          <cell r="D69">
            <v>7</v>
          </cell>
          <cell r="M69">
            <v>5</v>
          </cell>
        </row>
        <row r="70">
          <cell r="D70">
            <v>8</v>
          </cell>
          <cell r="M70">
            <v>6</v>
          </cell>
        </row>
        <row r="71">
          <cell r="D71">
            <v>87.5</v>
          </cell>
          <cell r="M71">
            <v>83.333333333333343</v>
          </cell>
        </row>
        <row r="72">
          <cell r="D72" t="str">
            <v>29:06</v>
          </cell>
          <cell r="M72" t="str">
            <v>31:43</v>
          </cell>
        </row>
        <row r="76">
          <cell r="A76" t="str">
            <v>Dierking</v>
          </cell>
          <cell r="B76" t="str">
            <v>NYJ</v>
          </cell>
          <cell r="C76">
            <v>43</v>
          </cell>
          <cell r="D76">
            <v>167</v>
          </cell>
          <cell r="F76">
            <v>15</v>
          </cell>
          <cell r="G76">
            <v>2</v>
          </cell>
          <cell r="H76">
            <v>1</v>
          </cell>
        </row>
        <row r="77">
          <cell r="A77" t="str">
            <v>Gaffney</v>
          </cell>
          <cell r="B77" t="str">
            <v>NYJ</v>
          </cell>
          <cell r="C77">
            <v>1</v>
          </cell>
          <cell r="D77">
            <v>3</v>
          </cell>
          <cell r="F77">
            <v>3</v>
          </cell>
          <cell r="G77">
            <v>0</v>
          </cell>
          <cell r="H77">
            <v>0</v>
          </cell>
        </row>
        <row r="78">
          <cell r="A78" t="str">
            <v>Gaines</v>
          </cell>
          <cell r="B78" t="str">
            <v>NYJ</v>
          </cell>
          <cell r="C78">
            <v>18</v>
          </cell>
          <cell r="D78">
            <v>67</v>
          </cell>
          <cell r="F78">
            <v>33</v>
          </cell>
          <cell r="G78">
            <v>0</v>
          </cell>
          <cell r="H78">
            <v>0</v>
          </cell>
        </row>
        <row r="79">
          <cell r="A79" t="str">
            <v>Harper</v>
          </cell>
          <cell r="B79" t="str">
            <v>NYJ</v>
          </cell>
          <cell r="C79">
            <v>11</v>
          </cell>
          <cell r="D79">
            <v>54</v>
          </cell>
          <cell r="F79">
            <v>20</v>
          </cell>
          <cell r="G79">
            <v>0</v>
          </cell>
          <cell r="H79">
            <v>0</v>
          </cell>
        </row>
        <row r="80">
          <cell r="A80" t="str">
            <v>Long</v>
          </cell>
          <cell r="B80" t="str">
            <v>NYJ</v>
          </cell>
          <cell r="C80">
            <v>54</v>
          </cell>
          <cell r="D80">
            <v>295</v>
          </cell>
          <cell r="F80">
            <v>18</v>
          </cell>
          <cell r="G80">
            <v>3</v>
          </cell>
          <cell r="H80">
            <v>0</v>
          </cell>
        </row>
        <row r="81">
          <cell r="A81" t="str">
            <v>Newton</v>
          </cell>
          <cell r="B81" t="str">
            <v>NYJ</v>
          </cell>
          <cell r="C81">
            <v>2</v>
          </cell>
          <cell r="D81">
            <v>4</v>
          </cell>
          <cell r="F81">
            <v>3</v>
          </cell>
          <cell r="G81">
            <v>0</v>
          </cell>
          <cell r="H81">
            <v>1</v>
          </cell>
        </row>
        <row r="82">
          <cell r="A82" t="str">
            <v>Powell,D</v>
          </cell>
          <cell r="B82" t="str">
            <v>NYJ</v>
          </cell>
          <cell r="C82">
            <v>7</v>
          </cell>
          <cell r="D82">
            <v>39</v>
          </cell>
          <cell r="F82">
            <v>23</v>
          </cell>
          <cell r="G82">
            <v>1</v>
          </cell>
          <cell r="H82">
            <v>0</v>
          </cell>
        </row>
        <row r="83">
          <cell r="A83" t="str">
            <v>Robinson,M</v>
          </cell>
          <cell r="B83" t="str">
            <v>NYJ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Todd</v>
          </cell>
          <cell r="B84" t="str">
            <v>NYJ</v>
          </cell>
          <cell r="C84">
            <v>6</v>
          </cell>
          <cell r="D84">
            <v>26</v>
          </cell>
          <cell r="F84">
            <v>11</v>
          </cell>
          <cell r="G84">
            <v>0</v>
          </cell>
          <cell r="H84">
            <v>2</v>
          </cell>
        </row>
        <row r="85">
          <cell r="A85" t="str">
            <v>Walker</v>
          </cell>
          <cell r="B85" t="str">
            <v>NYJ</v>
          </cell>
          <cell r="C85">
            <v>0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90">
          <cell r="A90" t="str">
            <v>Barkum</v>
          </cell>
          <cell r="B90" t="str">
            <v>NYJ</v>
          </cell>
          <cell r="C90">
            <v>7</v>
          </cell>
          <cell r="D90">
            <v>129</v>
          </cell>
          <cell r="F90">
            <v>38</v>
          </cell>
          <cell r="G90">
            <v>0</v>
          </cell>
          <cell r="H90">
            <v>0</v>
          </cell>
        </row>
        <row r="91">
          <cell r="A91" t="str">
            <v>Dierking</v>
          </cell>
          <cell r="B91" t="str">
            <v>NYJ</v>
          </cell>
          <cell r="C91">
            <v>3</v>
          </cell>
          <cell r="D91">
            <v>25</v>
          </cell>
          <cell r="F91">
            <v>17</v>
          </cell>
          <cell r="G91">
            <v>0</v>
          </cell>
          <cell r="H91">
            <v>0</v>
          </cell>
        </row>
        <row r="92">
          <cell r="A92" t="str">
            <v>Gaffney</v>
          </cell>
          <cell r="B92" t="str">
            <v>NYJ</v>
          </cell>
          <cell r="C92">
            <v>8</v>
          </cell>
          <cell r="D92">
            <v>198</v>
          </cell>
          <cell r="F92">
            <v>77</v>
          </cell>
          <cell r="G92">
            <v>3</v>
          </cell>
          <cell r="H92">
            <v>0</v>
          </cell>
        </row>
        <row r="93">
          <cell r="A93" t="str">
            <v>Gaines</v>
          </cell>
          <cell r="B93" t="str">
            <v>NYJ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Harper</v>
          </cell>
          <cell r="B94" t="str">
            <v>NYJ</v>
          </cell>
          <cell r="C94">
            <v>2</v>
          </cell>
          <cell r="D94">
            <v>22</v>
          </cell>
          <cell r="F94">
            <v>12</v>
          </cell>
          <cell r="G94">
            <v>0</v>
          </cell>
          <cell r="H94">
            <v>0</v>
          </cell>
        </row>
        <row r="95">
          <cell r="A95" t="str">
            <v>Jones</v>
          </cell>
          <cell r="B95" t="str">
            <v>NYJ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Long</v>
          </cell>
          <cell r="B96" t="str">
            <v>NYJ</v>
          </cell>
          <cell r="C96">
            <v>6</v>
          </cell>
          <cell r="D96">
            <v>112</v>
          </cell>
          <cell r="F96">
            <v>35</v>
          </cell>
          <cell r="G96">
            <v>0</v>
          </cell>
          <cell r="H96">
            <v>0</v>
          </cell>
        </row>
        <row r="97">
          <cell r="A97" t="str">
            <v>Newton</v>
          </cell>
          <cell r="B97" t="str">
            <v>NYJ</v>
          </cell>
          <cell r="C97">
            <v>1</v>
          </cell>
          <cell r="D97">
            <v>11</v>
          </cell>
          <cell r="F97">
            <v>11</v>
          </cell>
          <cell r="G97">
            <v>0</v>
          </cell>
          <cell r="H97">
            <v>0</v>
          </cell>
        </row>
        <row r="98">
          <cell r="A98" t="str">
            <v>Roman</v>
          </cell>
          <cell r="B98" t="str">
            <v>NYJ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Shuler</v>
          </cell>
          <cell r="B99" t="str">
            <v>NYJ</v>
          </cell>
          <cell r="C99">
            <v>2</v>
          </cell>
          <cell r="D99">
            <v>15</v>
          </cell>
          <cell r="F99">
            <v>12</v>
          </cell>
          <cell r="G99">
            <v>0</v>
          </cell>
          <cell r="H99">
            <v>0</v>
          </cell>
        </row>
        <row r="100">
          <cell r="A100" t="str">
            <v>Walker</v>
          </cell>
          <cell r="B100" t="str">
            <v>NYJ</v>
          </cell>
          <cell r="C100">
            <v>15</v>
          </cell>
          <cell r="D100">
            <v>386</v>
          </cell>
          <cell r="F100">
            <v>83</v>
          </cell>
          <cell r="G100">
            <v>5</v>
          </cell>
          <cell r="H100">
            <v>0</v>
          </cell>
        </row>
        <row r="107">
          <cell r="A107" t="str">
            <v>Dierking</v>
          </cell>
          <cell r="B107" t="str">
            <v>NYJ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Robinson,M</v>
          </cell>
          <cell r="B108" t="str">
            <v>NYJ</v>
          </cell>
          <cell r="C108">
            <v>4</v>
          </cell>
          <cell r="D108">
            <v>1</v>
          </cell>
          <cell r="E108">
            <v>25</v>
          </cell>
          <cell r="F108">
            <v>5</v>
          </cell>
          <cell r="G108">
            <v>1</v>
          </cell>
          <cell r="H108">
            <v>5</v>
          </cell>
          <cell r="I108">
            <v>0</v>
          </cell>
          <cell r="J108">
            <v>25</v>
          </cell>
          <cell r="K108">
            <v>0</v>
          </cell>
          <cell r="L108">
            <v>1.25</v>
          </cell>
          <cell r="M108">
            <v>79.166666666666671</v>
          </cell>
          <cell r="N108">
            <v>0</v>
          </cell>
          <cell r="O108">
            <v>0</v>
          </cell>
        </row>
        <row r="109">
          <cell r="A109" t="str">
            <v>Ryan</v>
          </cell>
          <cell r="B109" t="str">
            <v>NYJ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Todd</v>
          </cell>
          <cell r="B110" t="str">
            <v>NYJ</v>
          </cell>
          <cell r="C110">
            <v>92</v>
          </cell>
          <cell r="D110">
            <v>43</v>
          </cell>
          <cell r="E110">
            <v>46.739130434782609</v>
          </cell>
          <cell r="F110">
            <v>893</v>
          </cell>
          <cell r="G110">
            <v>7</v>
          </cell>
          <cell r="H110">
            <v>83</v>
          </cell>
          <cell r="I110">
            <v>7</v>
          </cell>
          <cell r="J110">
            <v>7.608695652173914</v>
          </cell>
          <cell r="K110">
            <v>7.608695652173914</v>
          </cell>
          <cell r="L110">
            <v>9.7065217391304355</v>
          </cell>
          <cell r="M110">
            <v>75.135869565217391</v>
          </cell>
          <cell r="N110">
            <v>2</v>
          </cell>
          <cell r="O110">
            <v>9</v>
          </cell>
        </row>
        <row r="115">
          <cell r="A115" t="str">
            <v>Harper</v>
          </cell>
          <cell r="B115" t="str">
            <v>NYJ</v>
          </cell>
          <cell r="C115">
            <v>11</v>
          </cell>
          <cell r="D115">
            <v>4</v>
          </cell>
          <cell r="E115">
            <v>173</v>
          </cell>
          <cell r="G115">
            <v>61</v>
          </cell>
          <cell r="H115">
            <v>1</v>
          </cell>
          <cell r="I115">
            <v>0</v>
          </cell>
        </row>
        <row r="116">
          <cell r="A116" t="str">
            <v>Schroy</v>
          </cell>
          <cell r="B116" t="str">
            <v>NYJ</v>
          </cell>
          <cell r="C116">
            <v>1</v>
          </cell>
          <cell r="D116">
            <v>0</v>
          </cell>
          <cell r="E116">
            <v>31</v>
          </cell>
          <cell r="G116">
            <v>31</v>
          </cell>
          <cell r="H116">
            <v>0</v>
          </cell>
          <cell r="I116">
            <v>0</v>
          </cell>
        </row>
        <row r="125">
          <cell r="A125" t="str">
            <v>Bell</v>
          </cell>
          <cell r="B125" t="str">
            <v>NYJ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Gaines</v>
          </cell>
          <cell r="B126" t="str">
            <v>NYJ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Harper</v>
          </cell>
          <cell r="B127" t="str">
            <v>NYJ</v>
          </cell>
          <cell r="C127">
            <v>19</v>
          </cell>
          <cell r="D127">
            <v>388</v>
          </cell>
          <cell r="F127">
            <v>39</v>
          </cell>
          <cell r="G127">
            <v>0</v>
          </cell>
          <cell r="H127">
            <v>0</v>
          </cell>
        </row>
        <row r="128">
          <cell r="A128" t="str">
            <v>Powell,D</v>
          </cell>
          <cell r="B128" t="str">
            <v>NYJ</v>
          </cell>
          <cell r="C128">
            <v>1</v>
          </cell>
          <cell r="D128">
            <v>16</v>
          </cell>
          <cell r="F128">
            <v>16</v>
          </cell>
          <cell r="G128">
            <v>0</v>
          </cell>
          <cell r="H128">
            <v>0</v>
          </cell>
        </row>
        <row r="129">
          <cell r="A129" t="str">
            <v>Schroy</v>
          </cell>
          <cell r="B129" t="str">
            <v>NYJ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Shuler</v>
          </cell>
          <cell r="B130" t="str">
            <v>NYJ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Stephens</v>
          </cell>
          <cell r="B131" t="str">
            <v>NYJ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6">
          <cell r="A136" t="str">
            <v>Ramsey</v>
          </cell>
          <cell r="B136" t="str">
            <v>NYJ</v>
          </cell>
          <cell r="C136">
            <v>22</v>
          </cell>
          <cell r="D136">
            <v>861</v>
          </cell>
          <cell r="F136">
            <v>58</v>
          </cell>
          <cell r="G136">
            <v>0</v>
          </cell>
          <cell r="H136">
            <v>0</v>
          </cell>
        </row>
        <row r="144">
          <cell r="A144" t="str">
            <v>Leahy</v>
          </cell>
          <cell r="B144" t="str">
            <v>NYJ</v>
          </cell>
          <cell r="C144">
            <v>26</v>
          </cell>
          <cell r="D144">
            <v>7</v>
          </cell>
          <cell r="E144">
            <v>16</v>
          </cell>
          <cell r="F144">
            <v>16</v>
          </cell>
          <cell r="G144">
            <v>8</v>
          </cell>
          <cell r="H144">
            <v>7</v>
          </cell>
          <cell r="J144">
            <v>35</v>
          </cell>
          <cell r="L144">
            <v>0</v>
          </cell>
          <cell r="M144">
            <v>0</v>
          </cell>
          <cell r="N144">
            <v>5</v>
          </cell>
          <cell r="O144">
            <v>5</v>
          </cell>
          <cell r="P144">
            <v>3</v>
          </cell>
          <cell r="Q144">
            <v>2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50">
          <cell r="A150" t="str">
            <v>Buttle</v>
          </cell>
          <cell r="B150" t="str">
            <v>NYJ</v>
          </cell>
          <cell r="C150">
            <v>1</v>
          </cell>
          <cell r="D150">
            <v>34</v>
          </cell>
          <cell r="F150">
            <v>34</v>
          </cell>
          <cell r="G150">
            <v>0</v>
          </cell>
          <cell r="H150">
            <v>0</v>
          </cell>
        </row>
        <row r="151">
          <cell r="A151" t="str">
            <v>Hennigan</v>
          </cell>
          <cell r="B151" t="str">
            <v>NYJ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Jackson</v>
          </cell>
          <cell r="B152" t="str">
            <v>NYJ</v>
          </cell>
          <cell r="C152">
            <v>1</v>
          </cell>
          <cell r="D152">
            <v>11</v>
          </cell>
          <cell r="F152">
            <v>11</v>
          </cell>
          <cell r="G152">
            <v>0</v>
          </cell>
          <cell r="H152">
            <v>0</v>
          </cell>
        </row>
        <row r="153">
          <cell r="A153" t="str">
            <v>Keller</v>
          </cell>
          <cell r="B153" t="str">
            <v>NYJ</v>
          </cell>
          <cell r="C153">
            <v>1</v>
          </cell>
          <cell r="D153">
            <v>13</v>
          </cell>
          <cell r="F153">
            <v>13</v>
          </cell>
          <cell r="G153">
            <v>0</v>
          </cell>
          <cell r="H153">
            <v>0</v>
          </cell>
        </row>
        <row r="154">
          <cell r="A154" t="str">
            <v>Martin</v>
          </cell>
          <cell r="B154" t="str">
            <v>NYJ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Owens</v>
          </cell>
          <cell r="B155" t="str">
            <v>NYJ</v>
          </cell>
          <cell r="C155">
            <v>1</v>
          </cell>
          <cell r="D155">
            <v>5</v>
          </cell>
          <cell r="F155">
            <v>5</v>
          </cell>
          <cell r="G155">
            <v>0</v>
          </cell>
          <cell r="H155">
            <v>0</v>
          </cell>
        </row>
        <row r="156">
          <cell r="A156" t="str">
            <v>Suggs</v>
          </cell>
          <cell r="B156" t="str">
            <v>NYJ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Taylor</v>
          </cell>
          <cell r="B157" t="str">
            <v>NYJ</v>
          </cell>
          <cell r="C157">
            <v>1</v>
          </cell>
          <cell r="D157">
            <v>-1</v>
          </cell>
          <cell r="F157">
            <v>-1</v>
          </cell>
          <cell r="G157">
            <v>0</v>
          </cell>
          <cell r="H157">
            <v>0</v>
          </cell>
        </row>
        <row r="165">
          <cell r="A165" t="str">
            <v>Buttle</v>
          </cell>
          <cell r="B165" t="str">
            <v>NYJ</v>
          </cell>
          <cell r="C165">
            <v>1.5</v>
          </cell>
          <cell r="D165">
            <v>9.5</v>
          </cell>
          <cell r="F165">
            <v>1.5</v>
          </cell>
        </row>
        <row r="166">
          <cell r="A166" t="str">
            <v>Hennessy</v>
          </cell>
          <cell r="B166" t="str">
            <v>NYJ</v>
          </cell>
          <cell r="C166">
            <v>0.5</v>
          </cell>
          <cell r="D166">
            <v>6.5</v>
          </cell>
          <cell r="F166">
            <v>1</v>
          </cell>
        </row>
        <row r="167">
          <cell r="A167" t="str">
            <v>Hennigan</v>
          </cell>
          <cell r="B167" t="str">
            <v>NYJ</v>
          </cell>
          <cell r="C167">
            <v>0</v>
          </cell>
          <cell r="D167">
            <v>0</v>
          </cell>
          <cell r="F167">
            <v>0.5</v>
          </cell>
        </row>
        <row r="168">
          <cell r="A168" t="str">
            <v>Keller</v>
          </cell>
          <cell r="B168" t="str">
            <v>NYJ</v>
          </cell>
          <cell r="C168">
            <v>0.5</v>
          </cell>
          <cell r="D168">
            <v>6.5</v>
          </cell>
          <cell r="F168">
            <v>2</v>
          </cell>
        </row>
        <row r="169">
          <cell r="A169" t="str">
            <v>Klecko</v>
          </cell>
          <cell r="B169" t="str">
            <v>NYJ</v>
          </cell>
          <cell r="C169">
            <v>2</v>
          </cell>
          <cell r="D169">
            <v>19</v>
          </cell>
          <cell r="F169">
            <v>8</v>
          </cell>
        </row>
        <row r="170">
          <cell r="A170" t="str">
            <v>Martin</v>
          </cell>
          <cell r="B170" t="str">
            <v>NYJ</v>
          </cell>
          <cell r="C170">
            <v>0.5</v>
          </cell>
          <cell r="D170">
            <v>2.5</v>
          </cell>
          <cell r="F170">
            <v>2.5</v>
          </cell>
        </row>
        <row r="171">
          <cell r="A171" t="str">
            <v>Pellegrini</v>
          </cell>
          <cell r="B171" t="str">
            <v>NYJ</v>
          </cell>
          <cell r="C171">
            <v>0</v>
          </cell>
          <cell r="D171">
            <v>0</v>
          </cell>
          <cell r="F171">
            <v>1</v>
          </cell>
        </row>
        <row r="172">
          <cell r="A172" t="str">
            <v>Pillers</v>
          </cell>
          <cell r="B172" t="str">
            <v>NYJ</v>
          </cell>
          <cell r="C172">
            <v>2</v>
          </cell>
          <cell r="D172">
            <v>9</v>
          </cell>
          <cell r="F172">
            <v>2.5</v>
          </cell>
        </row>
        <row r="173">
          <cell r="A173" t="str">
            <v>Salaam</v>
          </cell>
          <cell r="B173" t="str">
            <v>NYJ</v>
          </cell>
          <cell r="C173">
            <v>0</v>
          </cell>
          <cell r="D173">
            <v>0</v>
          </cell>
          <cell r="F173">
            <v>2</v>
          </cell>
        </row>
        <row r="174">
          <cell r="A174" t="str">
            <v>Suggs</v>
          </cell>
          <cell r="B174" t="str">
            <v>NYJ</v>
          </cell>
          <cell r="C174">
            <v>0</v>
          </cell>
          <cell r="D174">
            <v>0</v>
          </cell>
          <cell r="F17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Den"/>
      <sheetName val="at SD"/>
      <sheetName val="at GB"/>
      <sheetName val="vs NE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66</v>
          </cell>
          <cell r="M6">
            <v>79</v>
          </cell>
        </row>
        <row r="7">
          <cell r="D7">
            <v>19</v>
          </cell>
          <cell r="M7">
            <v>37</v>
          </cell>
        </row>
        <row r="8">
          <cell r="D8">
            <v>42</v>
          </cell>
          <cell r="M8">
            <v>35</v>
          </cell>
        </row>
        <row r="9">
          <cell r="D9">
            <v>5</v>
          </cell>
          <cell r="M9">
            <v>7</v>
          </cell>
        </row>
        <row r="10">
          <cell r="C10">
            <v>20</v>
          </cell>
          <cell r="D10">
            <v>47</v>
          </cell>
          <cell r="E10">
            <v>0.42553191489361702</v>
          </cell>
          <cell r="N10">
            <v>0.53846153846153844</v>
          </cell>
          <cell r="R10" t="str">
            <v>20/47</v>
          </cell>
          <cell r="S10" t="str">
            <v>28/52</v>
          </cell>
        </row>
        <row r="12">
          <cell r="D12">
            <v>119</v>
          </cell>
          <cell r="M12">
            <v>168</v>
          </cell>
        </row>
        <row r="13">
          <cell r="D13">
            <v>403</v>
          </cell>
          <cell r="M13">
            <v>706</v>
          </cell>
        </row>
        <row r="14">
          <cell r="D14">
            <v>3.3865546218487395</v>
          </cell>
          <cell r="M14">
            <v>4.2023809523809526</v>
          </cell>
        </row>
        <row r="16">
          <cell r="D16">
            <v>126</v>
          </cell>
          <cell r="M16">
            <v>101</v>
          </cell>
        </row>
        <row r="17">
          <cell r="D17">
            <v>74</v>
          </cell>
          <cell r="M17">
            <v>52</v>
          </cell>
        </row>
        <row r="18">
          <cell r="D18">
            <v>58.730158730158735</v>
          </cell>
          <cell r="M18">
            <v>51.485148514851488</v>
          </cell>
        </row>
        <row r="19">
          <cell r="D19">
            <v>888</v>
          </cell>
          <cell r="M19">
            <v>748</v>
          </cell>
        </row>
        <row r="20">
          <cell r="D20">
            <v>9</v>
          </cell>
          <cell r="M20">
            <v>6</v>
          </cell>
        </row>
        <row r="21">
          <cell r="D21">
            <v>67</v>
          </cell>
          <cell r="M21">
            <v>33</v>
          </cell>
        </row>
        <row r="22">
          <cell r="D22">
            <v>821</v>
          </cell>
          <cell r="M22">
            <v>715</v>
          </cell>
        </row>
        <row r="23">
          <cell r="D23">
            <v>6.0814814814814815</v>
          </cell>
          <cell r="M23">
            <v>6.6822429906542054</v>
          </cell>
        </row>
        <row r="24">
          <cell r="D24">
            <v>12</v>
          </cell>
          <cell r="M24">
            <v>14.384615384615385</v>
          </cell>
        </row>
        <row r="27">
          <cell r="D27">
            <v>1224</v>
          </cell>
          <cell r="M27">
            <v>1421</v>
          </cell>
        </row>
        <row r="28">
          <cell r="D28">
            <v>32.924836601307192</v>
          </cell>
          <cell r="M28">
            <v>49.683321604503874</v>
          </cell>
        </row>
        <row r="29">
          <cell r="D29">
            <v>67.075163398692808</v>
          </cell>
          <cell r="M29">
            <v>50.316678395496126</v>
          </cell>
        </row>
        <row r="31">
          <cell r="D31">
            <v>254</v>
          </cell>
          <cell r="M31">
            <v>275</v>
          </cell>
        </row>
        <row r="32">
          <cell r="D32">
            <v>4.8188976377952759</v>
          </cell>
          <cell r="M32">
            <v>5.167272727272727</v>
          </cell>
        </row>
        <row r="35">
          <cell r="D35">
            <v>10</v>
          </cell>
          <cell r="M35">
            <v>5</v>
          </cell>
        </row>
        <row r="36">
          <cell r="D36">
            <v>163</v>
          </cell>
          <cell r="M36">
            <v>27</v>
          </cell>
        </row>
        <row r="37">
          <cell r="D37">
            <v>1</v>
          </cell>
          <cell r="M37">
            <v>0</v>
          </cell>
        </row>
        <row r="39">
          <cell r="D39">
            <v>19</v>
          </cell>
          <cell r="M39">
            <v>19</v>
          </cell>
        </row>
        <row r="40">
          <cell r="D40">
            <v>791</v>
          </cell>
          <cell r="M40">
            <v>680</v>
          </cell>
        </row>
        <row r="41">
          <cell r="D41">
            <v>41.631578947368418</v>
          </cell>
          <cell r="M41">
            <v>35.789473684210527</v>
          </cell>
        </row>
        <row r="43">
          <cell r="D43">
            <v>7</v>
          </cell>
          <cell r="M43">
            <v>8</v>
          </cell>
        </row>
        <row r="44">
          <cell r="D44">
            <v>32</v>
          </cell>
          <cell r="M44">
            <v>31</v>
          </cell>
        </row>
        <row r="45">
          <cell r="D45">
            <v>4.5714285714285712</v>
          </cell>
          <cell r="M45">
            <v>3.875</v>
          </cell>
        </row>
        <row r="46">
          <cell r="D46">
            <v>0</v>
          </cell>
          <cell r="M46">
            <v>0</v>
          </cell>
        </row>
        <row r="48">
          <cell r="D48">
            <v>15</v>
          </cell>
          <cell r="M48">
            <v>14</v>
          </cell>
        </row>
        <row r="49">
          <cell r="D49">
            <v>315</v>
          </cell>
          <cell r="M49">
            <v>252</v>
          </cell>
        </row>
        <row r="50">
          <cell r="D50">
            <v>21</v>
          </cell>
          <cell r="M50">
            <v>18</v>
          </cell>
        </row>
        <row r="51">
          <cell r="D51">
            <v>0</v>
          </cell>
          <cell r="M51">
            <v>0</v>
          </cell>
        </row>
        <row r="53">
          <cell r="D53">
            <v>28</v>
          </cell>
          <cell r="M53">
            <v>21</v>
          </cell>
        </row>
        <row r="54">
          <cell r="D54">
            <v>227</v>
          </cell>
          <cell r="M54">
            <v>173</v>
          </cell>
        </row>
        <row r="56">
          <cell r="D56">
            <v>3</v>
          </cell>
          <cell r="M56">
            <v>7</v>
          </cell>
        </row>
        <row r="57">
          <cell r="D57">
            <v>1</v>
          </cell>
          <cell r="M57">
            <v>3</v>
          </cell>
        </row>
        <row r="58">
          <cell r="D58">
            <v>0</v>
          </cell>
          <cell r="M58">
            <v>0</v>
          </cell>
        </row>
        <row r="59">
          <cell r="D59">
            <v>4</v>
          </cell>
          <cell r="M59">
            <v>2</v>
          </cell>
        </row>
        <row r="60">
          <cell r="D60">
            <v>0</v>
          </cell>
          <cell r="M60">
            <v>1</v>
          </cell>
        </row>
        <row r="62">
          <cell r="D62">
            <v>50</v>
          </cell>
          <cell r="M62">
            <v>97</v>
          </cell>
        </row>
        <row r="63">
          <cell r="D63">
            <v>5</v>
          </cell>
          <cell r="M63">
            <v>12</v>
          </cell>
        </row>
        <row r="64">
          <cell r="D64">
            <v>1</v>
          </cell>
          <cell r="M64">
            <v>6</v>
          </cell>
        </row>
        <row r="65">
          <cell r="D65">
            <v>4</v>
          </cell>
          <cell r="M65">
            <v>4</v>
          </cell>
        </row>
        <row r="66">
          <cell r="D66">
            <v>0</v>
          </cell>
          <cell r="M66">
            <v>2</v>
          </cell>
        </row>
        <row r="67">
          <cell r="D67">
            <v>5</v>
          </cell>
          <cell r="M67">
            <v>11</v>
          </cell>
        </row>
        <row r="68">
          <cell r="D68">
            <v>0</v>
          </cell>
          <cell r="M68">
            <v>1</v>
          </cell>
        </row>
        <row r="69">
          <cell r="D69">
            <v>5</v>
          </cell>
          <cell r="M69">
            <v>4</v>
          </cell>
        </row>
        <row r="70">
          <cell r="D70">
            <v>9</v>
          </cell>
          <cell r="M70">
            <v>8</v>
          </cell>
        </row>
        <row r="71">
          <cell r="D71">
            <v>55.555555555555557</v>
          </cell>
          <cell r="M71">
            <v>50</v>
          </cell>
        </row>
        <row r="72">
          <cell r="D72" t="str">
            <v>28:59</v>
          </cell>
          <cell r="M72" t="str">
            <v>32:05</v>
          </cell>
        </row>
        <row r="76">
          <cell r="A76" t="str">
            <v>Banaszak</v>
          </cell>
          <cell r="B76" t="str">
            <v>Oak</v>
          </cell>
          <cell r="C76">
            <v>10</v>
          </cell>
          <cell r="D76">
            <v>28</v>
          </cell>
          <cell r="F76">
            <v>7</v>
          </cell>
          <cell r="G76">
            <v>0</v>
          </cell>
          <cell r="H76">
            <v>0</v>
          </cell>
        </row>
        <row r="77">
          <cell r="A77" t="str">
            <v>Bradshaw</v>
          </cell>
          <cell r="B77" t="str">
            <v>Oak</v>
          </cell>
          <cell r="C77">
            <v>1</v>
          </cell>
          <cell r="D77">
            <v>12</v>
          </cell>
          <cell r="F77">
            <v>12</v>
          </cell>
          <cell r="G77">
            <v>0</v>
          </cell>
          <cell r="H77">
            <v>0</v>
          </cell>
        </row>
        <row r="78">
          <cell r="A78" t="str">
            <v>Casper</v>
          </cell>
          <cell r="B78" t="str">
            <v>Oak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Davis,C</v>
          </cell>
          <cell r="B79" t="str">
            <v>Oak</v>
          </cell>
          <cell r="C79">
            <v>7</v>
          </cell>
          <cell r="D79">
            <v>6</v>
          </cell>
          <cell r="F79">
            <v>7</v>
          </cell>
          <cell r="G79">
            <v>0</v>
          </cell>
          <cell r="H79">
            <v>0</v>
          </cell>
        </row>
        <row r="80">
          <cell r="A80" t="str">
            <v>Hart</v>
          </cell>
          <cell r="B80" t="str">
            <v>Oak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Humm</v>
          </cell>
          <cell r="B81" t="str">
            <v>Oak</v>
          </cell>
          <cell r="C81">
            <v>0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Robiskie</v>
          </cell>
          <cell r="B82" t="str">
            <v>Oak</v>
          </cell>
          <cell r="C82">
            <v>18</v>
          </cell>
          <cell r="D82">
            <v>62</v>
          </cell>
          <cell r="F82">
            <v>16</v>
          </cell>
          <cell r="G82">
            <v>0</v>
          </cell>
          <cell r="H82">
            <v>0</v>
          </cell>
        </row>
        <row r="83">
          <cell r="A83" t="str">
            <v>Russell</v>
          </cell>
          <cell r="B83" t="str">
            <v>Oak</v>
          </cell>
          <cell r="C83">
            <v>2</v>
          </cell>
          <cell r="D83">
            <v>15</v>
          </cell>
          <cell r="F83">
            <v>12</v>
          </cell>
          <cell r="G83">
            <v>0</v>
          </cell>
          <cell r="H83">
            <v>0</v>
          </cell>
        </row>
        <row r="84">
          <cell r="A84" t="str">
            <v>Stabler</v>
          </cell>
          <cell r="B84" t="str">
            <v>Oak</v>
          </cell>
          <cell r="C84">
            <v>1</v>
          </cell>
          <cell r="D84">
            <v>1</v>
          </cell>
          <cell r="F84">
            <v>1</v>
          </cell>
          <cell r="G84">
            <v>0</v>
          </cell>
          <cell r="H84">
            <v>0</v>
          </cell>
        </row>
        <row r="85">
          <cell r="A85" t="str">
            <v>van Eeghen</v>
          </cell>
          <cell r="B85" t="str">
            <v>Oak</v>
          </cell>
          <cell r="C85">
            <v>49</v>
          </cell>
          <cell r="D85">
            <v>178</v>
          </cell>
          <cell r="F85">
            <v>34</v>
          </cell>
          <cell r="G85">
            <v>1</v>
          </cell>
          <cell r="H85">
            <v>0</v>
          </cell>
        </row>
        <row r="86">
          <cell r="A86" t="str">
            <v>Whittington</v>
          </cell>
          <cell r="B86" t="str">
            <v>Oak</v>
          </cell>
          <cell r="C86">
            <v>30</v>
          </cell>
          <cell r="D86">
            <v>110</v>
          </cell>
          <cell r="F86">
            <v>18</v>
          </cell>
          <cell r="G86">
            <v>0</v>
          </cell>
          <cell r="H86">
            <v>0</v>
          </cell>
        </row>
        <row r="90">
          <cell r="A90" t="str">
            <v>Banaszak</v>
          </cell>
          <cell r="B90" t="str">
            <v>Oak</v>
          </cell>
          <cell r="C90">
            <v>2</v>
          </cell>
          <cell r="D90">
            <v>31</v>
          </cell>
          <cell r="F90">
            <v>17</v>
          </cell>
          <cell r="G90">
            <v>0</v>
          </cell>
          <cell r="H90">
            <v>0</v>
          </cell>
        </row>
        <row r="91">
          <cell r="A91" t="str">
            <v>Biletnikoff</v>
          </cell>
          <cell r="B91" t="str">
            <v>Oak</v>
          </cell>
          <cell r="C91">
            <v>3</v>
          </cell>
          <cell r="D91">
            <v>33</v>
          </cell>
          <cell r="F91">
            <v>16</v>
          </cell>
          <cell r="G91">
            <v>0</v>
          </cell>
          <cell r="H91">
            <v>0</v>
          </cell>
        </row>
        <row r="92">
          <cell r="A92" t="str">
            <v>Bradshaw</v>
          </cell>
          <cell r="B92" t="str">
            <v>Oak</v>
          </cell>
          <cell r="C92">
            <v>6</v>
          </cell>
          <cell r="D92">
            <v>102</v>
          </cell>
          <cell r="F92">
            <v>30</v>
          </cell>
          <cell r="G92">
            <v>1</v>
          </cell>
          <cell r="H92">
            <v>0</v>
          </cell>
        </row>
        <row r="93">
          <cell r="A93" t="str">
            <v>Branch</v>
          </cell>
          <cell r="B93" t="str">
            <v>Oak</v>
          </cell>
          <cell r="C93">
            <v>19</v>
          </cell>
          <cell r="D93">
            <v>263</v>
          </cell>
          <cell r="F93">
            <v>32</v>
          </cell>
          <cell r="G93">
            <v>1</v>
          </cell>
          <cell r="H93">
            <v>1</v>
          </cell>
        </row>
        <row r="94">
          <cell r="A94" t="str">
            <v>Casper</v>
          </cell>
          <cell r="B94" t="str">
            <v>Oak</v>
          </cell>
          <cell r="C94">
            <v>16</v>
          </cell>
          <cell r="D94">
            <v>134</v>
          </cell>
          <cell r="F94">
            <v>21</v>
          </cell>
          <cell r="G94">
            <v>0</v>
          </cell>
          <cell r="H94">
            <v>0</v>
          </cell>
        </row>
        <row r="95">
          <cell r="A95" t="str">
            <v>Chester</v>
          </cell>
          <cell r="B95" t="str">
            <v>Oak</v>
          </cell>
          <cell r="C95">
            <v>7</v>
          </cell>
          <cell r="D95">
            <v>87</v>
          </cell>
          <cell r="F95">
            <v>30</v>
          </cell>
          <cell r="G95">
            <v>1</v>
          </cell>
          <cell r="H95">
            <v>0</v>
          </cell>
        </row>
        <row r="96">
          <cell r="A96" t="str">
            <v>Davis,C</v>
          </cell>
          <cell r="B96" t="str">
            <v>Oak</v>
          </cell>
          <cell r="C96">
            <v>2</v>
          </cell>
          <cell r="D96">
            <v>27</v>
          </cell>
          <cell r="F96">
            <v>20</v>
          </cell>
          <cell r="G96">
            <v>0</v>
          </cell>
          <cell r="H96">
            <v>0</v>
          </cell>
        </row>
        <row r="97">
          <cell r="A97" t="str">
            <v>Hart</v>
          </cell>
          <cell r="B97" t="str">
            <v>Oak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Robiskie</v>
          </cell>
          <cell r="B98" t="str">
            <v>Oak</v>
          </cell>
          <cell r="C98">
            <v>6</v>
          </cell>
          <cell r="D98">
            <v>80</v>
          </cell>
          <cell r="F98">
            <v>24</v>
          </cell>
          <cell r="G98">
            <v>0</v>
          </cell>
          <cell r="H98">
            <v>0</v>
          </cell>
        </row>
        <row r="99">
          <cell r="A99" t="str">
            <v>van Eeghen</v>
          </cell>
          <cell r="B99" t="str">
            <v>Oak</v>
          </cell>
          <cell r="C99">
            <v>7</v>
          </cell>
          <cell r="D99">
            <v>89</v>
          </cell>
          <cell r="F99">
            <v>23</v>
          </cell>
          <cell r="G99">
            <v>0</v>
          </cell>
          <cell r="H99">
            <v>0</v>
          </cell>
        </row>
        <row r="100">
          <cell r="A100" t="str">
            <v>Whittington</v>
          </cell>
          <cell r="B100" t="str">
            <v>Oak</v>
          </cell>
          <cell r="C100">
            <v>6</v>
          </cell>
          <cell r="D100">
            <v>42</v>
          </cell>
          <cell r="F100">
            <v>15</v>
          </cell>
          <cell r="G100">
            <v>1</v>
          </cell>
          <cell r="H100">
            <v>0</v>
          </cell>
        </row>
        <row r="107">
          <cell r="A107" t="str">
            <v>Casper</v>
          </cell>
          <cell r="B107" t="str">
            <v>Oak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Humm</v>
          </cell>
          <cell r="B108" t="str">
            <v>Oak</v>
          </cell>
          <cell r="C108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39.583333333333336</v>
          </cell>
          <cell r="N108">
            <v>0</v>
          </cell>
          <cell r="O108">
            <v>0</v>
          </cell>
        </row>
        <row r="109">
          <cell r="A109" t="str">
            <v>Stabler</v>
          </cell>
          <cell r="B109" t="str">
            <v>Oak</v>
          </cell>
          <cell r="C109">
            <v>125</v>
          </cell>
          <cell r="D109">
            <v>74</v>
          </cell>
          <cell r="E109">
            <v>59.199999999999996</v>
          </cell>
          <cell r="F109">
            <v>888</v>
          </cell>
          <cell r="G109">
            <v>4</v>
          </cell>
          <cell r="H109">
            <v>32</v>
          </cell>
          <cell r="I109">
            <v>10</v>
          </cell>
          <cell r="J109">
            <v>3.2</v>
          </cell>
          <cell r="K109">
            <v>8</v>
          </cell>
          <cell r="L109">
            <v>7.1040000000000001</v>
          </cell>
          <cell r="M109">
            <v>58.349999999999994</v>
          </cell>
          <cell r="N109">
            <v>1</v>
          </cell>
          <cell r="O109">
            <v>9</v>
          </cell>
        </row>
        <row r="115">
          <cell r="A115" t="str">
            <v>Colzie</v>
          </cell>
          <cell r="B115" t="str">
            <v>Oak</v>
          </cell>
          <cell r="C115">
            <v>7</v>
          </cell>
          <cell r="D115">
            <v>4</v>
          </cell>
          <cell r="E115">
            <v>32</v>
          </cell>
          <cell r="G115">
            <v>13</v>
          </cell>
          <cell r="H115">
            <v>0</v>
          </cell>
          <cell r="I115">
            <v>0</v>
          </cell>
        </row>
        <row r="125">
          <cell r="A125" t="str">
            <v>Brunson</v>
          </cell>
          <cell r="B125" t="str">
            <v>Oak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Chester</v>
          </cell>
          <cell r="B126" t="str">
            <v>Oak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Colzie</v>
          </cell>
          <cell r="B127" t="str">
            <v>Oak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Hart</v>
          </cell>
          <cell r="B128" t="str">
            <v>Oak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Mason</v>
          </cell>
          <cell r="B129" t="str">
            <v>Oak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Ramsey</v>
          </cell>
          <cell r="B130" t="str">
            <v>Oak</v>
          </cell>
          <cell r="C130">
            <v>5</v>
          </cell>
          <cell r="D130">
            <v>84</v>
          </cell>
          <cell r="F130">
            <v>26</v>
          </cell>
          <cell r="G130">
            <v>0</v>
          </cell>
          <cell r="H130">
            <v>0</v>
          </cell>
        </row>
        <row r="131">
          <cell r="A131" t="str">
            <v>Robiskie</v>
          </cell>
          <cell r="B131" t="str">
            <v>Oak</v>
          </cell>
          <cell r="C131">
            <v>1</v>
          </cell>
          <cell r="D131">
            <v>15</v>
          </cell>
          <cell r="F131">
            <v>15</v>
          </cell>
          <cell r="G131">
            <v>0</v>
          </cell>
          <cell r="H131">
            <v>0</v>
          </cell>
        </row>
        <row r="132">
          <cell r="A132" t="str">
            <v>Russell</v>
          </cell>
          <cell r="B132" t="str">
            <v>Oak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>Stewart</v>
          </cell>
          <cell r="B133" t="str">
            <v>Oak</v>
          </cell>
          <cell r="C133">
            <v>1</v>
          </cell>
          <cell r="D133">
            <v>23</v>
          </cell>
          <cell r="F133">
            <v>23</v>
          </cell>
          <cell r="G133">
            <v>0</v>
          </cell>
          <cell r="H133">
            <v>0</v>
          </cell>
        </row>
        <row r="134">
          <cell r="A134" t="str">
            <v>Whittington</v>
          </cell>
          <cell r="B134" t="str">
            <v>Oak</v>
          </cell>
          <cell r="C134">
            <v>8</v>
          </cell>
          <cell r="D134">
            <v>193</v>
          </cell>
          <cell r="F134">
            <v>35</v>
          </cell>
          <cell r="G134">
            <v>0</v>
          </cell>
          <cell r="H134">
            <v>0</v>
          </cell>
        </row>
        <row r="138">
          <cell r="A138" t="str">
            <v>Guy</v>
          </cell>
          <cell r="B138" t="str">
            <v>Oak</v>
          </cell>
          <cell r="C138">
            <v>19</v>
          </cell>
          <cell r="D138">
            <v>791</v>
          </cell>
          <cell r="F138">
            <v>54</v>
          </cell>
          <cell r="G138">
            <v>0</v>
          </cell>
          <cell r="H138">
            <v>0</v>
          </cell>
        </row>
        <row r="146">
          <cell r="A146" t="str">
            <v>Mann</v>
          </cell>
          <cell r="B146" t="str">
            <v>Oak</v>
          </cell>
          <cell r="C146">
            <v>0</v>
          </cell>
          <cell r="D146">
            <v>0</v>
          </cell>
          <cell r="E146">
            <v>7</v>
          </cell>
          <cell r="F146">
            <v>7</v>
          </cell>
          <cell r="G146">
            <v>9</v>
          </cell>
          <cell r="H146">
            <v>5</v>
          </cell>
          <cell r="J146">
            <v>40</v>
          </cell>
          <cell r="L146">
            <v>0</v>
          </cell>
          <cell r="M146">
            <v>0</v>
          </cell>
          <cell r="N146">
            <v>3</v>
          </cell>
          <cell r="O146">
            <v>2</v>
          </cell>
          <cell r="P146">
            <v>3</v>
          </cell>
          <cell r="Q146">
            <v>2</v>
          </cell>
          <cell r="R146">
            <v>3</v>
          </cell>
          <cell r="S146">
            <v>1</v>
          </cell>
          <cell r="T146">
            <v>0</v>
          </cell>
          <cell r="U146">
            <v>0</v>
          </cell>
        </row>
        <row r="147">
          <cell r="A147" t="str">
            <v>Guy</v>
          </cell>
          <cell r="B147" t="str">
            <v>Oak</v>
          </cell>
          <cell r="C147">
            <v>16</v>
          </cell>
          <cell r="D147">
            <v>1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52">
          <cell r="A152" t="str">
            <v>Brown</v>
          </cell>
          <cell r="B152" t="str">
            <v>Oak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Colzie</v>
          </cell>
          <cell r="B153" t="str">
            <v>Oak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Davis,M</v>
          </cell>
          <cell r="B154" t="str">
            <v>Oak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Hall</v>
          </cell>
          <cell r="B155" t="str">
            <v>Oak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Hayes</v>
          </cell>
          <cell r="B156" t="str">
            <v>Oak</v>
          </cell>
          <cell r="C156">
            <v>1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Hendricks</v>
          </cell>
          <cell r="B157" t="str">
            <v>Oak</v>
          </cell>
          <cell r="C157">
            <v>2</v>
          </cell>
          <cell r="D157">
            <v>14</v>
          </cell>
          <cell r="F157">
            <v>9</v>
          </cell>
          <cell r="G157">
            <v>0</v>
          </cell>
          <cell r="H157">
            <v>0</v>
          </cell>
        </row>
        <row r="158">
          <cell r="A158" t="str">
            <v>Jackson</v>
          </cell>
          <cell r="B158" t="str">
            <v>Oak</v>
          </cell>
          <cell r="C158">
            <v>1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>Johnson</v>
          </cell>
          <cell r="B159" t="str">
            <v>Oak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Phillips</v>
          </cell>
          <cell r="B160" t="str">
            <v>Oak</v>
          </cell>
          <cell r="C160">
            <v>1</v>
          </cell>
          <cell r="D160">
            <v>13</v>
          </cell>
          <cell r="F160">
            <v>13</v>
          </cell>
          <cell r="G160">
            <v>0</v>
          </cell>
          <cell r="H160">
            <v>0</v>
          </cell>
        </row>
        <row r="161">
          <cell r="A161" t="str">
            <v>Tatum</v>
          </cell>
          <cell r="B161" t="str">
            <v>Oak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Villapiano</v>
          </cell>
          <cell r="B162" t="str">
            <v>Oak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7">
          <cell r="A167" t="str">
            <v>Browning</v>
          </cell>
          <cell r="B167" t="str">
            <v>Oak</v>
          </cell>
          <cell r="C167">
            <v>2.5</v>
          </cell>
          <cell r="D167">
            <v>16</v>
          </cell>
          <cell r="F167">
            <v>3</v>
          </cell>
        </row>
        <row r="168">
          <cell r="A168" t="str">
            <v>Hendricks</v>
          </cell>
          <cell r="B168" t="str">
            <v>Oak</v>
          </cell>
          <cell r="C168">
            <v>2</v>
          </cell>
          <cell r="D168">
            <v>10</v>
          </cell>
          <cell r="F168">
            <v>6.5</v>
          </cell>
        </row>
        <row r="169">
          <cell r="A169" t="str">
            <v>Johnson</v>
          </cell>
          <cell r="B169" t="str">
            <v>Oak</v>
          </cell>
          <cell r="C169">
            <v>0</v>
          </cell>
          <cell r="D169">
            <v>0</v>
          </cell>
          <cell r="F169">
            <v>1</v>
          </cell>
        </row>
        <row r="170">
          <cell r="A170" t="str">
            <v>Martin</v>
          </cell>
          <cell r="B170" t="str">
            <v>Oak</v>
          </cell>
          <cell r="C170">
            <v>0</v>
          </cell>
          <cell r="D170">
            <v>0</v>
          </cell>
          <cell r="F170">
            <v>1</v>
          </cell>
        </row>
        <row r="171">
          <cell r="A171" t="str">
            <v>Matuszak</v>
          </cell>
          <cell r="B171" t="str">
            <v>Oak</v>
          </cell>
          <cell r="C171">
            <v>0</v>
          </cell>
          <cell r="D171">
            <v>0</v>
          </cell>
          <cell r="F171">
            <v>6.5</v>
          </cell>
        </row>
        <row r="172">
          <cell r="A172" t="str">
            <v>McCoy</v>
          </cell>
          <cell r="B172" t="str">
            <v>Oak</v>
          </cell>
          <cell r="C172">
            <v>0</v>
          </cell>
          <cell r="D172">
            <v>0</v>
          </cell>
          <cell r="F172">
            <v>2</v>
          </cell>
        </row>
        <row r="173">
          <cell r="A173" t="str">
            <v>Philyaw</v>
          </cell>
          <cell r="B173" t="str">
            <v>Oak</v>
          </cell>
          <cell r="C173">
            <v>0</v>
          </cell>
          <cell r="D173">
            <v>0</v>
          </cell>
          <cell r="F173">
            <v>1</v>
          </cell>
        </row>
        <row r="174">
          <cell r="A174" t="str">
            <v>Sistrunk</v>
          </cell>
          <cell r="B174" t="str">
            <v>Oak</v>
          </cell>
          <cell r="C174">
            <v>0</v>
          </cell>
          <cell r="D174">
            <v>0</v>
          </cell>
          <cell r="F174">
            <v>2</v>
          </cell>
        </row>
        <row r="175">
          <cell r="A175" t="str">
            <v>Toomay</v>
          </cell>
          <cell r="B175" t="str">
            <v>Oak</v>
          </cell>
          <cell r="C175">
            <v>0</v>
          </cell>
          <cell r="D175">
            <v>0</v>
          </cell>
          <cell r="F175">
            <v>4</v>
          </cell>
        </row>
        <row r="176">
          <cell r="A176" t="str">
            <v>Villapiano</v>
          </cell>
          <cell r="B176" t="str">
            <v>Oak</v>
          </cell>
          <cell r="C176">
            <v>1.5</v>
          </cell>
          <cell r="D176">
            <v>7</v>
          </cell>
          <cell r="F176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Buf"/>
      <sheetName val="vs Sea"/>
      <sheetName val="at Cin"/>
      <sheetName val="vs Cle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71</v>
          </cell>
          <cell r="M6">
            <v>50</v>
          </cell>
        </row>
        <row r="7">
          <cell r="D7">
            <v>34</v>
          </cell>
          <cell r="M7">
            <v>10</v>
          </cell>
        </row>
        <row r="8">
          <cell r="D8">
            <v>33</v>
          </cell>
          <cell r="M8">
            <v>33</v>
          </cell>
        </row>
        <row r="9">
          <cell r="D9">
            <v>4</v>
          </cell>
          <cell r="M9">
            <v>7</v>
          </cell>
        </row>
        <row r="10">
          <cell r="C10">
            <v>19</v>
          </cell>
          <cell r="D10">
            <v>53</v>
          </cell>
          <cell r="E10">
            <v>0.35849056603773582</v>
          </cell>
          <cell r="N10">
            <v>0.29411764705882354</v>
          </cell>
          <cell r="R10" t="str">
            <v>19/53</v>
          </cell>
          <cell r="S10" t="str">
            <v>15/51</v>
          </cell>
        </row>
        <row r="12">
          <cell r="D12">
            <v>162</v>
          </cell>
          <cell r="M12">
            <v>103</v>
          </cell>
        </row>
        <row r="13">
          <cell r="D13">
            <v>631</v>
          </cell>
          <cell r="M13">
            <v>294</v>
          </cell>
        </row>
        <row r="14">
          <cell r="D14">
            <v>3.8950617283950617</v>
          </cell>
          <cell r="M14">
            <v>2.854368932038835</v>
          </cell>
        </row>
        <row r="16">
          <cell r="D16">
            <v>107</v>
          </cell>
          <cell r="M16">
            <v>121</v>
          </cell>
        </row>
        <row r="17">
          <cell r="D17">
            <v>63</v>
          </cell>
          <cell r="M17">
            <v>61</v>
          </cell>
        </row>
        <row r="18">
          <cell r="D18">
            <v>58.878504672897193</v>
          </cell>
          <cell r="M18">
            <v>50.413223140495866</v>
          </cell>
        </row>
        <row r="19">
          <cell r="D19">
            <v>842</v>
          </cell>
          <cell r="M19">
            <v>732</v>
          </cell>
        </row>
        <row r="20">
          <cell r="D20">
            <v>4</v>
          </cell>
          <cell r="M20">
            <v>12</v>
          </cell>
        </row>
        <row r="21">
          <cell r="D21">
            <v>19</v>
          </cell>
          <cell r="M21">
            <v>65</v>
          </cell>
        </row>
        <row r="22">
          <cell r="D22">
            <v>823</v>
          </cell>
          <cell r="M22">
            <v>667</v>
          </cell>
        </row>
        <row r="23">
          <cell r="D23">
            <v>7.4144144144144146</v>
          </cell>
          <cell r="M23">
            <v>5.0150375939849621</v>
          </cell>
        </row>
        <row r="24">
          <cell r="D24">
            <v>13.365079365079366</v>
          </cell>
          <cell r="M24">
            <v>12</v>
          </cell>
        </row>
        <row r="27">
          <cell r="D27">
            <v>1454</v>
          </cell>
          <cell r="M27">
            <v>961</v>
          </cell>
        </row>
        <row r="28">
          <cell r="D28">
            <v>43.397524071526824</v>
          </cell>
          <cell r="M28">
            <v>30.593132154006241</v>
          </cell>
        </row>
        <row r="29">
          <cell r="D29">
            <v>56.602475928473176</v>
          </cell>
          <cell r="M29">
            <v>69.406867845993759</v>
          </cell>
        </row>
        <row r="31">
          <cell r="D31">
            <v>273</v>
          </cell>
          <cell r="M31">
            <v>236</v>
          </cell>
        </row>
        <row r="32">
          <cell r="D32">
            <v>5.3260073260073257</v>
          </cell>
          <cell r="M32">
            <v>4.0720338983050848</v>
          </cell>
        </row>
        <row r="35">
          <cell r="D35">
            <v>2</v>
          </cell>
          <cell r="M35">
            <v>5</v>
          </cell>
        </row>
        <row r="36">
          <cell r="D36">
            <v>37</v>
          </cell>
          <cell r="M36">
            <v>51</v>
          </cell>
        </row>
        <row r="37">
          <cell r="D37">
            <v>0</v>
          </cell>
          <cell r="M37">
            <v>0</v>
          </cell>
        </row>
        <row r="39">
          <cell r="D39">
            <v>26</v>
          </cell>
          <cell r="M39">
            <v>27</v>
          </cell>
        </row>
        <row r="40">
          <cell r="D40">
            <v>1024</v>
          </cell>
          <cell r="M40">
            <v>1116</v>
          </cell>
        </row>
        <row r="41">
          <cell r="D41">
            <v>39.384615384615387</v>
          </cell>
          <cell r="M41">
            <v>41.333333333333336</v>
          </cell>
        </row>
        <row r="43">
          <cell r="D43">
            <v>21</v>
          </cell>
          <cell r="M43">
            <v>10</v>
          </cell>
        </row>
        <row r="44">
          <cell r="D44">
            <v>136</v>
          </cell>
          <cell r="M44">
            <v>52</v>
          </cell>
        </row>
        <row r="45">
          <cell r="D45">
            <v>6.4761904761904763</v>
          </cell>
          <cell r="M45">
            <v>5.2</v>
          </cell>
        </row>
        <row r="46">
          <cell r="D46">
            <v>0</v>
          </cell>
          <cell r="M46">
            <v>0</v>
          </cell>
        </row>
        <row r="48">
          <cell r="D48">
            <v>14</v>
          </cell>
          <cell r="M48">
            <v>19</v>
          </cell>
        </row>
        <row r="49">
          <cell r="D49">
            <v>401</v>
          </cell>
          <cell r="M49">
            <v>342</v>
          </cell>
        </row>
        <row r="50">
          <cell r="D50">
            <v>28.642857142857142</v>
          </cell>
          <cell r="M50">
            <v>18</v>
          </cell>
        </row>
        <row r="51">
          <cell r="D51">
            <v>1</v>
          </cell>
          <cell r="M51">
            <v>0</v>
          </cell>
        </row>
        <row r="53">
          <cell r="D53">
            <v>21</v>
          </cell>
          <cell r="M53">
            <v>11</v>
          </cell>
        </row>
        <row r="54">
          <cell r="D54">
            <v>190</v>
          </cell>
          <cell r="M54">
            <v>85</v>
          </cell>
        </row>
        <row r="56">
          <cell r="D56">
            <v>4</v>
          </cell>
          <cell r="M56">
            <v>6</v>
          </cell>
        </row>
        <row r="57">
          <cell r="D57">
            <v>2</v>
          </cell>
          <cell r="M57">
            <v>2</v>
          </cell>
        </row>
        <row r="58">
          <cell r="D58">
            <v>0</v>
          </cell>
          <cell r="M58">
            <v>0</v>
          </cell>
        </row>
        <row r="59">
          <cell r="D59">
            <v>4</v>
          </cell>
          <cell r="M59">
            <v>2</v>
          </cell>
        </row>
        <row r="60">
          <cell r="D60">
            <v>0</v>
          </cell>
          <cell r="M60">
            <v>0</v>
          </cell>
        </row>
        <row r="62">
          <cell r="D62">
            <v>87</v>
          </cell>
          <cell r="M62">
            <v>49</v>
          </cell>
        </row>
        <row r="63">
          <cell r="D63">
            <v>10</v>
          </cell>
          <cell r="M63">
            <v>5</v>
          </cell>
        </row>
        <row r="64">
          <cell r="D64">
            <v>3</v>
          </cell>
          <cell r="M64">
            <v>2</v>
          </cell>
        </row>
        <row r="65">
          <cell r="D65">
            <v>6</v>
          </cell>
          <cell r="M65">
            <v>3</v>
          </cell>
        </row>
        <row r="66">
          <cell r="D66">
            <v>1</v>
          </cell>
          <cell r="M66">
            <v>0</v>
          </cell>
        </row>
        <row r="67">
          <cell r="D67">
            <v>10</v>
          </cell>
          <cell r="M67">
            <v>4</v>
          </cell>
        </row>
        <row r="68">
          <cell r="D68">
            <v>1</v>
          </cell>
          <cell r="M68">
            <v>0</v>
          </cell>
        </row>
        <row r="69">
          <cell r="D69">
            <v>5</v>
          </cell>
          <cell r="M69">
            <v>5</v>
          </cell>
        </row>
        <row r="70">
          <cell r="D70">
            <v>8</v>
          </cell>
          <cell r="M70">
            <v>7</v>
          </cell>
        </row>
        <row r="71">
          <cell r="D71">
            <v>62.5</v>
          </cell>
          <cell r="M71">
            <v>71.428571428571431</v>
          </cell>
        </row>
        <row r="72">
          <cell r="D72" t="str">
            <v>33:20</v>
          </cell>
          <cell r="M72" t="str">
            <v>26:40</v>
          </cell>
        </row>
        <row r="76">
          <cell r="A76" t="str">
            <v>Bleier</v>
          </cell>
          <cell r="B76" t="str">
            <v>Pit</v>
          </cell>
          <cell r="C76">
            <v>53</v>
          </cell>
          <cell r="D76">
            <v>256</v>
          </cell>
          <cell r="F76">
            <v>22</v>
          </cell>
          <cell r="G76">
            <v>1</v>
          </cell>
          <cell r="H76">
            <v>2</v>
          </cell>
        </row>
        <row r="77">
          <cell r="A77" t="str">
            <v>Bradshaw</v>
          </cell>
          <cell r="B77" t="str">
            <v>Pit</v>
          </cell>
          <cell r="C77">
            <v>10</v>
          </cell>
          <cell r="D77">
            <v>36</v>
          </cell>
          <cell r="F77">
            <v>18</v>
          </cell>
          <cell r="G77">
            <v>0</v>
          </cell>
          <cell r="H77">
            <v>0</v>
          </cell>
        </row>
        <row r="78">
          <cell r="A78" t="str">
            <v>Deloplaine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Harris</v>
          </cell>
          <cell r="B79" t="str">
            <v>Pit</v>
          </cell>
          <cell r="C79">
            <v>68</v>
          </cell>
          <cell r="D79">
            <v>203</v>
          </cell>
          <cell r="F79">
            <v>37</v>
          </cell>
          <cell r="G79">
            <v>1</v>
          </cell>
          <cell r="H79">
            <v>0</v>
          </cell>
        </row>
        <row r="80">
          <cell r="A80" t="str">
            <v>Kruczek</v>
          </cell>
          <cell r="B80" t="str">
            <v>Pit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Maxson</v>
          </cell>
          <cell r="C81">
            <v>1</v>
          </cell>
          <cell r="D81">
            <v>7</v>
          </cell>
          <cell r="F81">
            <v>7</v>
          </cell>
          <cell r="G81">
            <v>0</v>
          </cell>
          <cell r="H81">
            <v>1</v>
          </cell>
        </row>
        <row r="82">
          <cell r="A82" t="str">
            <v>Moser</v>
          </cell>
          <cell r="B82" t="str">
            <v>Pit</v>
          </cell>
          <cell r="C82">
            <v>12</v>
          </cell>
          <cell r="D82">
            <v>66</v>
          </cell>
          <cell r="F82">
            <v>18</v>
          </cell>
          <cell r="G82">
            <v>1</v>
          </cell>
          <cell r="H82">
            <v>0</v>
          </cell>
        </row>
        <row r="83">
          <cell r="A83" t="str">
            <v>Swann</v>
          </cell>
          <cell r="B83" t="str">
            <v>Pit</v>
          </cell>
          <cell r="C83">
            <v>1</v>
          </cell>
          <cell r="D83">
            <v>6</v>
          </cell>
          <cell r="F83">
            <v>6</v>
          </cell>
          <cell r="G83">
            <v>0</v>
          </cell>
          <cell r="H83">
            <v>0</v>
          </cell>
        </row>
        <row r="84">
          <cell r="A84" t="str">
            <v>Thornton</v>
          </cell>
          <cell r="B84" t="str">
            <v>Pit</v>
          </cell>
          <cell r="C84">
            <v>17</v>
          </cell>
          <cell r="D84">
            <v>57</v>
          </cell>
          <cell r="F84">
            <v>11</v>
          </cell>
          <cell r="G84">
            <v>0</v>
          </cell>
          <cell r="H84">
            <v>0</v>
          </cell>
        </row>
        <row r="90">
          <cell r="A90" t="str">
            <v>Bell</v>
          </cell>
          <cell r="B90" t="str">
            <v>Pit</v>
          </cell>
          <cell r="C90">
            <v>1</v>
          </cell>
          <cell r="D90">
            <v>16</v>
          </cell>
          <cell r="F90">
            <v>16</v>
          </cell>
          <cell r="G90">
            <v>0</v>
          </cell>
          <cell r="H90">
            <v>0</v>
          </cell>
        </row>
        <row r="91">
          <cell r="A91" t="str">
            <v>Bleier</v>
          </cell>
          <cell r="B91" t="str">
            <v>Pit</v>
          </cell>
          <cell r="C91">
            <v>2</v>
          </cell>
          <cell r="D91">
            <v>17</v>
          </cell>
          <cell r="F91">
            <v>9</v>
          </cell>
          <cell r="G91">
            <v>0</v>
          </cell>
          <cell r="H91">
            <v>0</v>
          </cell>
        </row>
        <row r="92">
          <cell r="A92" t="str">
            <v>Bradshaw</v>
          </cell>
          <cell r="B92" t="str">
            <v>Pit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Cunningham</v>
          </cell>
          <cell r="B93" t="str">
            <v>Pit</v>
          </cell>
          <cell r="C93">
            <v>9</v>
          </cell>
          <cell r="D93">
            <v>155</v>
          </cell>
          <cell r="F93">
            <v>32</v>
          </cell>
          <cell r="G93">
            <v>1</v>
          </cell>
          <cell r="H93">
            <v>0</v>
          </cell>
        </row>
        <row r="94">
          <cell r="A94" t="str">
            <v>Grossman</v>
          </cell>
          <cell r="B94" t="str">
            <v>Pit</v>
          </cell>
          <cell r="C94">
            <v>14</v>
          </cell>
          <cell r="D94">
            <v>130</v>
          </cell>
          <cell r="F94">
            <v>20</v>
          </cell>
          <cell r="G94">
            <v>0</v>
          </cell>
          <cell r="H94">
            <v>1</v>
          </cell>
        </row>
        <row r="95">
          <cell r="A95" t="str">
            <v>Harris</v>
          </cell>
          <cell r="B95" t="str">
            <v>Pit</v>
          </cell>
          <cell r="C95">
            <v>7</v>
          </cell>
          <cell r="D95">
            <v>49</v>
          </cell>
          <cell r="F95">
            <v>16</v>
          </cell>
          <cell r="G95">
            <v>2</v>
          </cell>
          <cell r="H95">
            <v>0</v>
          </cell>
        </row>
        <row r="96">
          <cell r="A96" t="str">
            <v>Moser</v>
          </cell>
          <cell r="B96" t="str">
            <v>Pit</v>
          </cell>
          <cell r="C96">
            <v>1</v>
          </cell>
          <cell r="D96">
            <v>-3</v>
          </cell>
          <cell r="F96">
            <v>-3</v>
          </cell>
          <cell r="G96">
            <v>0</v>
          </cell>
          <cell r="H96">
            <v>0</v>
          </cell>
        </row>
        <row r="97">
          <cell r="A97" t="str">
            <v>Smith</v>
          </cell>
          <cell r="B97" t="str">
            <v>Pit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Stallworth</v>
          </cell>
          <cell r="B98" t="str">
            <v>Pit</v>
          </cell>
          <cell r="C98">
            <v>12</v>
          </cell>
          <cell r="D98">
            <v>201</v>
          </cell>
          <cell r="F98">
            <v>37</v>
          </cell>
          <cell r="G98">
            <v>1</v>
          </cell>
          <cell r="H98">
            <v>0</v>
          </cell>
        </row>
        <row r="99">
          <cell r="A99" t="str">
            <v>Swann</v>
          </cell>
          <cell r="B99" t="str">
            <v>Pit</v>
          </cell>
          <cell r="C99">
            <v>16</v>
          </cell>
          <cell r="D99">
            <v>256</v>
          </cell>
          <cell r="F99">
            <v>41</v>
          </cell>
          <cell r="G99">
            <v>2</v>
          </cell>
          <cell r="H99">
            <v>0</v>
          </cell>
        </row>
        <row r="100">
          <cell r="A100" t="str">
            <v>Thornton</v>
          </cell>
          <cell r="B100" t="str">
            <v>Pit</v>
          </cell>
          <cell r="C100">
            <v>1</v>
          </cell>
          <cell r="D100">
            <v>21</v>
          </cell>
          <cell r="F100">
            <v>21</v>
          </cell>
          <cell r="G100">
            <v>0</v>
          </cell>
          <cell r="H100">
            <v>0</v>
          </cell>
        </row>
        <row r="107">
          <cell r="A107" t="str">
            <v>Bradshaw</v>
          </cell>
          <cell r="B107" t="str">
            <v>Pit</v>
          </cell>
          <cell r="C107">
            <v>106</v>
          </cell>
          <cell r="D107">
            <v>63</v>
          </cell>
          <cell r="E107">
            <v>59.433962264150942</v>
          </cell>
          <cell r="F107">
            <v>842</v>
          </cell>
          <cell r="G107">
            <v>6</v>
          </cell>
          <cell r="H107">
            <v>41</v>
          </cell>
          <cell r="I107">
            <v>2</v>
          </cell>
          <cell r="J107">
            <v>5.6603773584905666</v>
          </cell>
          <cell r="K107">
            <v>1.8867924528301887</v>
          </cell>
          <cell r="L107">
            <v>7.9433962264150946</v>
          </cell>
          <cell r="M107">
            <v>95.71540880503143</v>
          </cell>
          <cell r="N107">
            <v>0</v>
          </cell>
          <cell r="O107">
            <v>4</v>
          </cell>
        </row>
        <row r="108">
          <cell r="A108" t="str">
            <v>Harris</v>
          </cell>
          <cell r="B108" t="str">
            <v>Pit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Kruczek</v>
          </cell>
          <cell r="B109" t="str">
            <v>Pit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Kolb</v>
          </cell>
          <cell r="B110" t="str">
            <v>Pit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39.583333333333336</v>
          </cell>
          <cell r="N110">
            <v>0</v>
          </cell>
          <cell r="O110">
            <v>0</v>
          </cell>
        </row>
        <row r="115">
          <cell r="A115" t="str">
            <v>Bell</v>
          </cell>
          <cell r="B115" t="str">
            <v>Pit</v>
          </cell>
          <cell r="C115">
            <v>10</v>
          </cell>
          <cell r="D115">
            <v>0</v>
          </cell>
          <cell r="E115">
            <v>49</v>
          </cell>
          <cell r="G115">
            <v>22</v>
          </cell>
          <cell r="H115">
            <v>0</v>
          </cell>
          <cell r="I115">
            <v>0</v>
          </cell>
        </row>
        <row r="116">
          <cell r="A116" t="str">
            <v>Reutershan</v>
          </cell>
          <cell r="B116" t="str">
            <v>Pit</v>
          </cell>
          <cell r="C116">
            <v>8</v>
          </cell>
          <cell r="D116">
            <v>0</v>
          </cell>
          <cell r="E116">
            <v>47</v>
          </cell>
          <cell r="G116">
            <v>13</v>
          </cell>
          <cell r="H116">
            <v>0</v>
          </cell>
          <cell r="I116">
            <v>0</v>
          </cell>
        </row>
        <row r="117">
          <cell r="A117" t="str">
            <v>Shell</v>
          </cell>
          <cell r="B117" t="str">
            <v>Pit</v>
          </cell>
          <cell r="C117">
            <v>0</v>
          </cell>
          <cell r="D117">
            <v>0</v>
          </cell>
          <cell r="E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 t="str">
            <v>Smith</v>
          </cell>
          <cell r="B118" t="str">
            <v>Pit</v>
          </cell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 t="str">
            <v>Terry</v>
          </cell>
          <cell r="C119">
            <v>3</v>
          </cell>
          <cell r="D119">
            <v>0</v>
          </cell>
          <cell r="E119">
            <v>40</v>
          </cell>
          <cell r="G119">
            <v>27</v>
          </cell>
          <cell r="H119">
            <v>0</v>
          </cell>
          <cell r="I119">
            <v>0</v>
          </cell>
        </row>
        <row r="125">
          <cell r="A125" t="str">
            <v>Anderson,L</v>
          </cell>
          <cell r="B125" t="str">
            <v>Pit</v>
          </cell>
          <cell r="C125">
            <v>12</v>
          </cell>
          <cell r="D125">
            <v>363</v>
          </cell>
          <cell r="F125">
            <v>94</v>
          </cell>
          <cell r="G125">
            <v>1</v>
          </cell>
          <cell r="H125">
            <v>0</v>
          </cell>
        </row>
        <row r="126">
          <cell r="A126" t="str">
            <v>Deloplaine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Maxson</v>
          </cell>
          <cell r="B127" t="str">
            <v>Pit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Moser</v>
          </cell>
          <cell r="B128" t="str">
            <v>Pit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Mullins</v>
          </cell>
          <cell r="B129" t="str">
            <v>Pit</v>
          </cell>
          <cell r="C129">
            <v>1</v>
          </cell>
          <cell r="D129">
            <v>8</v>
          </cell>
          <cell r="F129">
            <v>8</v>
          </cell>
          <cell r="G129">
            <v>0</v>
          </cell>
          <cell r="H129">
            <v>0</v>
          </cell>
        </row>
        <row r="130">
          <cell r="A130" t="str">
            <v>Smith</v>
          </cell>
          <cell r="B130" t="str">
            <v>Pit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Thornton</v>
          </cell>
          <cell r="B131" t="str">
            <v>Pit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Reutershan</v>
          </cell>
          <cell r="B132" t="str">
            <v>Pit</v>
          </cell>
          <cell r="C132">
            <v>1</v>
          </cell>
          <cell r="D132">
            <v>30</v>
          </cell>
          <cell r="F132">
            <v>30</v>
          </cell>
          <cell r="G132">
            <v>0</v>
          </cell>
          <cell r="H132">
            <v>0</v>
          </cell>
        </row>
        <row r="136">
          <cell r="A136" t="str">
            <v>Colquitt</v>
          </cell>
          <cell r="B136" t="str">
            <v>Pit</v>
          </cell>
          <cell r="C136">
            <v>26</v>
          </cell>
          <cell r="D136">
            <v>1024</v>
          </cell>
          <cell r="F136">
            <v>61</v>
          </cell>
          <cell r="G136">
            <v>0</v>
          </cell>
          <cell r="H136">
            <v>0</v>
          </cell>
        </row>
        <row r="144">
          <cell r="A144" t="str">
            <v>Gerela</v>
          </cell>
          <cell r="B144" t="str">
            <v>Pit</v>
          </cell>
          <cell r="C144">
            <v>19</v>
          </cell>
          <cell r="D144">
            <v>0</v>
          </cell>
          <cell r="E144">
            <v>10</v>
          </cell>
          <cell r="F144">
            <v>10</v>
          </cell>
          <cell r="G144">
            <v>8</v>
          </cell>
          <cell r="H144">
            <v>5</v>
          </cell>
          <cell r="J144">
            <v>39</v>
          </cell>
          <cell r="L144">
            <v>0</v>
          </cell>
          <cell r="M144">
            <v>0</v>
          </cell>
          <cell r="N144">
            <v>3</v>
          </cell>
          <cell r="O144">
            <v>1</v>
          </cell>
          <cell r="P144">
            <v>4</v>
          </cell>
          <cell r="Q144">
            <v>4</v>
          </cell>
          <cell r="R144">
            <v>1</v>
          </cell>
          <cell r="S144">
            <v>0</v>
          </cell>
          <cell r="T144">
            <v>0</v>
          </cell>
          <cell r="U144">
            <v>0</v>
          </cell>
        </row>
        <row r="150">
          <cell r="A150" t="str">
            <v>Blount</v>
          </cell>
          <cell r="B150" t="str">
            <v>Pit</v>
          </cell>
          <cell r="C150">
            <v>1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Dungy</v>
          </cell>
          <cell r="B151" t="str">
            <v>Pit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Ham</v>
          </cell>
          <cell r="B152" t="str">
            <v>Pit</v>
          </cell>
          <cell r="C152">
            <v>1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Johnson</v>
          </cell>
          <cell r="B153" t="str">
            <v>Pit</v>
          </cell>
          <cell r="C153">
            <v>1</v>
          </cell>
          <cell r="D153">
            <v>4</v>
          </cell>
          <cell r="F153">
            <v>4</v>
          </cell>
          <cell r="G153">
            <v>0</v>
          </cell>
          <cell r="H153">
            <v>0</v>
          </cell>
        </row>
        <row r="154">
          <cell r="A154" t="str">
            <v>Lambert</v>
          </cell>
          <cell r="B154" t="str">
            <v>Pit</v>
          </cell>
          <cell r="C154">
            <v>1</v>
          </cell>
          <cell r="D154">
            <v>26</v>
          </cell>
          <cell r="F154">
            <v>26</v>
          </cell>
          <cell r="G154">
            <v>0</v>
          </cell>
          <cell r="H154">
            <v>0</v>
          </cell>
        </row>
        <row r="155">
          <cell r="A155" t="str">
            <v>Shell</v>
          </cell>
          <cell r="B155" t="str">
            <v>Pit</v>
          </cell>
          <cell r="C155">
            <v>1</v>
          </cell>
          <cell r="D155">
            <v>21</v>
          </cell>
          <cell r="F155">
            <v>21</v>
          </cell>
          <cell r="G155">
            <v>0</v>
          </cell>
          <cell r="H155">
            <v>0</v>
          </cell>
        </row>
        <row r="156">
          <cell r="A156" t="str">
            <v>Toews</v>
          </cell>
          <cell r="B156" t="str">
            <v>Pit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Wagner</v>
          </cell>
          <cell r="B157" t="str">
            <v>Pit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65">
          <cell r="A165" t="str">
            <v>Banaszak</v>
          </cell>
          <cell r="B165" t="str">
            <v>Pit</v>
          </cell>
          <cell r="C165">
            <v>0.5</v>
          </cell>
          <cell r="D165">
            <v>1</v>
          </cell>
          <cell r="F165">
            <v>3</v>
          </cell>
        </row>
        <row r="166">
          <cell r="A166" t="str">
            <v>Beasley</v>
          </cell>
          <cell r="B166" t="str">
            <v>Pit</v>
          </cell>
          <cell r="C166">
            <v>1</v>
          </cell>
          <cell r="D166">
            <v>10</v>
          </cell>
          <cell r="F166">
            <v>1</v>
          </cell>
        </row>
        <row r="167">
          <cell r="A167" t="str">
            <v>Cole</v>
          </cell>
          <cell r="B167" t="str">
            <v>Pit</v>
          </cell>
          <cell r="C167">
            <v>0</v>
          </cell>
          <cell r="D167">
            <v>0</v>
          </cell>
          <cell r="F167">
            <v>2</v>
          </cell>
        </row>
        <row r="168">
          <cell r="A168" t="str">
            <v>Dunn</v>
          </cell>
          <cell r="B168" t="str">
            <v>Pit</v>
          </cell>
          <cell r="C168">
            <v>2</v>
          </cell>
          <cell r="D168">
            <v>14.5</v>
          </cell>
          <cell r="F168">
            <v>4</v>
          </cell>
        </row>
        <row r="169">
          <cell r="A169" t="str">
            <v>Greene</v>
          </cell>
          <cell r="B169" t="str">
            <v>Pit</v>
          </cell>
          <cell r="C169">
            <v>0</v>
          </cell>
          <cell r="D169">
            <v>0</v>
          </cell>
          <cell r="F169">
            <v>4.5</v>
          </cell>
        </row>
        <row r="170">
          <cell r="A170" t="str">
            <v>Greenwood</v>
          </cell>
          <cell r="B170" t="str">
            <v>Pit</v>
          </cell>
          <cell r="C170">
            <v>4.5</v>
          </cell>
          <cell r="D170">
            <v>19</v>
          </cell>
          <cell r="F170">
            <v>8.5</v>
          </cell>
        </row>
        <row r="171">
          <cell r="A171" t="str">
            <v>Ham</v>
          </cell>
          <cell r="B171" t="str">
            <v>Pit</v>
          </cell>
          <cell r="C171">
            <v>1.5</v>
          </cell>
          <cell r="D171">
            <v>5.5</v>
          </cell>
          <cell r="F171">
            <v>4</v>
          </cell>
        </row>
        <row r="172">
          <cell r="A172" t="str">
            <v>Lambert</v>
          </cell>
          <cell r="B172" t="str">
            <v>Pit</v>
          </cell>
          <cell r="C172">
            <v>1</v>
          </cell>
          <cell r="D172">
            <v>6</v>
          </cell>
          <cell r="F172">
            <v>3.5</v>
          </cell>
        </row>
        <row r="173">
          <cell r="A173" t="str">
            <v>Oldham</v>
          </cell>
          <cell r="C173">
            <v>0</v>
          </cell>
          <cell r="D173">
            <v>0</v>
          </cell>
          <cell r="F173">
            <v>1</v>
          </cell>
        </row>
        <row r="174">
          <cell r="A174" t="str">
            <v>Shell</v>
          </cell>
          <cell r="B174" t="str">
            <v>Pit</v>
          </cell>
          <cell r="C174">
            <v>0.5</v>
          </cell>
          <cell r="D174">
            <v>4</v>
          </cell>
          <cell r="F174">
            <v>3</v>
          </cell>
        </row>
        <row r="175">
          <cell r="A175" t="str">
            <v>Toews</v>
          </cell>
          <cell r="B175" t="str">
            <v>Pit</v>
          </cell>
          <cell r="C175">
            <v>0</v>
          </cell>
          <cell r="D175">
            <v>0</v>
          </cell>
          <cell r="F175">
            <v>4.5</v>
          </cell>
        </row>
        <row r="176">
          <cell r="A176" t="str">
            <v>Wagner</v>
          </cell>
          <cell r="B176" t="str">
            <v>Pit</v>
          </cell>
          <cell r="C176">
            <v>1</v>
          </cell>
          <cell r="D176">
            <v>5</v>
          </cell>
          <cell r="F176">
            <v>2</v>
          </cell>
        </row>
        <row r="177">
          <cell r="A177" t="str">
            <v>White</v>
          </cell>
          <cell r="B177" t="str">
            <v>Pit</v>
          </cell>
          <cell r="C177">
            <v>0</v>
          </cell>
          <cell r="D177">
            <v>0</v>
          </cell>
          <cell r="F177">
            <v>2</v>
          </cell>
        </row>
        <row r="178">
          <cell r="A178" t="str">
            <v>Winston</v>
          </cell>
          <cell r="B178" t="str">
            <v>Pit</v>
          </cell>
          <cell r="C178">
            <v>0</v>
          </cell>
          <cell r="D178">
            <v>0</v>
          </cell>
          <cell r="F178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Sea"/>
      <sheetName val="vs Oak"/>
      <sheetName val="at Den"/>
      <sheetName val="vs GB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89</v>
          </cell>
          <cell r="M6">
            <v>64</v>
          </cell>
        </row>
        <row r="7">
          <cell r="D7">
            <v>32</v>
          </cell>
          <cell r="M7">
            <v>25</v>
          </cell>
        </row>
        <row r="8">
          <cell r="D8">
            <v>48</v>
          </cell>
          <cell r="M8">
            <v>31</v>
          </cell>
        </row>
        <row r="9">
          <cell r="D9">
            <v>9</v>
          </cell>
          <cell r="M9">
            <v>8</v>
          </cell>
        </row>
        <row r="10">
          <cell r="C10">
            <v>23</v>
          </cell>
          <cell r="D10">
            <v>50</v>
          </cell>
          <cell r="E10">
            <v>0.46</v>
          </cell>
          <cell r="N10">
            <v>0.35416666666666669</v>
          </cell>
          <cell r="R10" t="str">
            <v>23/50</v>
          </cell>
          <cell r="S10" t="str">
            <v>17/48</v>
          </cell>
        </row>
        <row r="12">
          <cell r="D12">
            <v>126</v>
          </cell>
          <cell r="M12">
            <v>146</v>
          </cell>
        </row>
        <row r="13">
          <cell r="D13">
            <v>538</v>
          </cell>
          <cell r="M13">
            <v>566</v>
          </cell>
        </row>
        <row r="14">
          <cell r="D14">
            <v>4.2698412698412698</v>
          </cell>
          <cell r="M14">
            <v>3.8767123287671232</v>
          </cell>
        </row>
        <row r="16">
          <cell r="D16">
            <v>138</v>
          </cell>
          <cell r="M16">
            <v>100</v>
          </cell>
        </row>
        <row r="17">
          <cell r="D17">
            <v>77</v>
          </cell>
          <cell r="M17">
            <v>58</v>
          </cell>
        </row>
        <row r="18">
          <cell r="D18">
            <v>55.797101449275367</v>
          </cell>
          <cell r="M18">
            <v>57.999999999999993</v>
          </cell>
        </row>
        <row r="19">
          <cell r="D19">
            <v>1007</v>
          </cell>
          <cell r="M19">
            <v>610</v>
          </cell>
        </row>
        <row r="20">
          <cell r="D20">
            <v>12</v>
          </cell>
          <cell r="M20">
            <v>7</v>
          </cell>
        </row>
        <row r="21">
          <cell r="D21">
            <v>92</v>
          </cell>
          <cell r="M21">
            <v>48</v>
          </cell>
        </row>
        <row r="22">
          <cell r="D22">
            <v>915</v>
          </cell>
          <cell r="M22">
            <v>562</v>
          </cell>
        </row>
        <row r="23">
          <cell r="D23">
            <v>6.1</v>
          </cell>
          <cell r="M23">
            <v>5.2523364485981308</v>
          </cell>
        </row>
        <row r="24">
          <cell r="D24">
            <v>13.077922077922079</v>
          </cell>
          <cell r="M24">
            <v>10.517241379310345</v>
          </cell>
        </row>
        <row r="27">
          <cell r="D27">
            <v>1453</v>
          </cell>
          <cell r="M27">
            <v>1128</v>
          </cell>
        </row>
        <row r="28">
          <cell r="D28">
            <v>37.026841018582246</v>
          </cell>
          <cell r="M28">
            <v>50.177304964539005</v>
          </cell>
        </row>
        <row r="29">
          <cell r="D29">
            <v>62.973158981417754</v>
          </cell>
          <cell r="M29">
            <v>49.822695035460995</v>
          </cell>
        </row>
        <row r="31">
          <cell r="D31">
            <v>276</v>
          </cell>
          <cell r="M31">
            <v>253</v>
          </cell>
        </row>
        <row r="32">
          <cell r="D32">
            <v>5.2644927536231885</v>
          </cell>
          <cell r="M32">
            <v>4.458498023715415</v>
          </cell>
        </row>
        <row r="35">
          <cell r="D35">
            <v>7</v>
          </cell>
          <cell r="M35">
            <v>8</v>
          </cell>
        </row>
        <row r="36">
          <cell r="D36">
            <v>92</v>
          </cell>
          <cell r="M36">
            <v>85</v>
          </cell>
        </row>
        <row r="37">
          <cell r="D37">
            <v>1</v>
          </cell>
          <cell r="M37">
            <v>1</v>
          </cell>
        </row>
        <row r="39">
          <cell r="D39">
            <v>18</v>
          </cell>
          <cell r="M39">
            <v>18</v>
          </cell>
        </row>
        <row r="40">
          <cell r="D40">
            <v>663</v>
          </cell>
          <cell r="M40">
            <v>699</v>
          </cell>
        </row>
        <row r="41">
          <cell r="D41">
            <v>36.833333333333336</v>
          </cell>
          <cell r="M41">
            <v>38.833333333333336</v>
          </cell>
        </row>
        <row r="43">
          <cell r="D43">
            <v>9</v>
          </cell>
          <cell r="M43">
            <v>11</v>
          </cell>
        </row>
        <row r="44">
          <cell r="D44">
            <v>44</v>
          </cell>
          <cell r="M44">
            <v>147</v>
          </cell>
        </row>
        <row r="45">
          <cell r="D45">
            <v>4.8888888888888893</v>
          </cell>
          <cell r="M45">
            <v>13.363636363636363</v>
          </cell>
        </row>
        <row r="46">
          <cell r="D46">
            <v>0</v>
          </cell>
          <cell r="M46">
            <v>0</v>
          </cell>
        </row>
        <row r="48">
          <cell r="D48">
            <v>20</v>
          </cell>
          <cell r="M48">
            <v>17</v>
          </cell>
        </row>
        <row r="49">
          <cell r="D49">
            <v>428</v>
          </cell>
          <cell r="M49">
            <v>327</v>
          </cell>
        </row>
        <row r="50">
          <cell r="D50">
            <v>21.4</v>
          </cell>
          <cell r="M50">
            <v>19.235294117647058</v>
          </cell>
        </row>
        <row r="51">
          <cell r="D51">
            <v>0</v>
          </cell>
          <cell r="M51">
            <v>0</v>
          </cell>
        </row>
        <row r="53">
          <cell r="D53">
            <v>32</v>
          </cell>
          <cell r="M53">
            <v>26</v>
          </cell>
        </row>
        <row r="54">
          <cell r="D54">
            <v>282</v>
          </cell>
          <cell r="M54">
            <v>259</v>
          </cell>
        </row>
        <row r="56">
          <cell r="D56">
            <v>9</v>
          </cell>
          <cell r="M56">
            <v>4</v>
          </cell>
        </row>
        <row r="57">
          <cell r="D57">
            <v>3</v>
          </cell>
          <cell r="M57">
            <v>1</v>
          </cell>
        </row>
        <row r="58">
          <cell r="D58">
            <v>0</v>
          </cell>
          <cell r="M58">
            <v>0</v>
          </cell>
        </row>
        <row r="59">
          <cell r="D59">
            <v>3</v>
          </cell>
          <cell r="M59">
            <v>6</v>
          </cell>
        </row>
        <row r="60">
          <cell r="D60">
            <v>1</v>
          </cell>
          <cell r="M60">
            <v>0</v>
          </cell>
        </row>
        <row r="62">
          <cell r="D62">
            <v>81</v>
          </cell>
          <cell r="M62">
            <v>89</v>
          </cell>
        </row>
        <row r="63">
          <cell r="D63">
            <v>8</v>
          </cell>
          <cell r="M63">
            <v>9</v>
          </cell>
        </row>
        <row r="64">
          <cell r="D64">
            <v>1</v>
          </cell>
          <cell r="M64">
            <v>6</v>
          </cell>
        </row>
        <row r="65">
          <cell r="D65">
            <v>5</v>
          </cell>
          <cell r="M65">
            <v>2</v>
          </cell>
        </row>
        <row r="66">
          <cell r="D66">
            <v>2</v>
          </cell>
          <cell r="M66">
            <v>1</v>
          </cell>
        </row>
        <row r="67">
          <cell r="D67">
            <v>7</v>
          </cell>
          <cell r="M67">
            <v>8</v>
          </cell>
        </row>
        <row r="68">
          <cell r="D68">
            <v>1</v>
          </cell>
          <cell r="M68">
            <v>0</v>
          </cell>
        </row>
        <row r="69">
          <cell r="D69">
            <v>8</v>
          </cell>
          <cell r="M69">
            <v>9</v>
          </cell>
        </row>
        <row r="70">
          <cell r="D70">
            <v>11</v>
          </cell>
          <cell r="M70">
            <v>11</v>
          </cell>
        </row>
        <row r="71">
          <cell r="D71">
            <v>72.727272727272734</v>
          </cell>
          <cell r="M71">
            <v>81.818181818181827</v>
          </cell>
        </row>
        <row r="72">
          <cell r="D72" t="str">
            <v>30:32</v>
          </cell>
          <cell r="M72" t="str">
            <v>29:28</v>
          </cell>
        </row>
        <row r="76">
          <cell r="A76" t="str">
            <v>Anderson</v>
          </cell>
          <cell r="B76" t="str">
            <v>SD</v>
          </cell>
          <cell r="C76">
            <v>1</v>
          </cell>
          <cell r="D76">
            <v>3</v>
          </cell>
          <cell r="F76">
            <v>3</v>
          </cell>
          <cell r="G76">
            <v>0</v>
          </cell>
          <cell r="H76">
            <v>0</v>
          </cell>
        </row>
        <row r="77">
          <cell r="A77" t="str">
            <v>Barnes</v>
          </cell>
          <cell r="B77" t="str">
            <v>SD</v>
          </cell>
          <cell r="C77">
            <v>1</v>
          </cell>
          <cell r="D77">
            <v>2</v>
          </cell>
          <cell r="F77">
            <v>2</v>
          </cell>
          <cell r="G77">
            <v>0</v>
          </cell>
          <cell r="H77">
            <v>0</v>
          </cell>
        </row>
        <row r="78">
          <cell r="A78" t="str">
            <v>Bauer</v>
          </cell>
          <cell r="B78" t="str">
            <v>SD</v>
          </cell>
          <cell r="C78">
            <v>13</v>
          </cell>
          <cell r="D78">
            <v>42</v>
          </cell>
          <cell r="F78">
            <v>12</v>
          </cell>
          <cell r="G78">
            <v>0</v>
          </cell>
          <cell r="H78">
            <v>0</v>
          </cell>
        </row>
        <row r="79">
          <cell r="A79" t="str">
            <v>Fouts</v>
          </cell>
          <cell r="B79" t="str">
            <v>SD</v>
          </cell>
          <cell r="C79">
            <v>7</v>
          </cell>
          <cell r="D79">
            <v>67</v>
          </cell>
          <cell r="F79">
            <v>23</v>
          </cell>
          <cell r="G79">
            <v>0</v>
          </cell>
          <cell r="H79">
            <v>2</v>
          </cell>
        </row>
        <row r="80">
          <cell r="A80" t="str">
            <v>Harris</v>
          </cell>
          <cell r="B80" t="str">
            <v>SD</v>
          </cell>
          <cell r="C80">
            <v>1</v>
          </cell>
          <cell r="D80">
            <v>3</v>
          </cell>
          <cell r="F80">
            <v>3</v>
          </cell>
          <cell r="G80">
            <v>0</v>
          </cell>
          <cell r="H80">
            <v>0</v>
          </cell>
        </row>
        <row r="81">
          <cell r="A81" t="str">
            <v>Jefferson</v>
          </cell>
          <cell r="B81" t="str">
            <v>SD</v>
          </cell>
          <cell r="C81">
            <v>0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Matthews</v>
          </cell>
          <cell r="B82" t="str">
            <v>SD</v>
          </cell>
          <cell r="C82">
            <v>20</v>
          </cell>
          <cell r="D82">
            <v>140</v>
          </cell>
          <cell r="F82">
            <v>15</v>
          </cell>
          <cell r="G82">
            <v>0</v>
          </cell>
          <cell r="H82">
            <v>1</v>
          </cell>
        </row>
        <row r="83">
          <cell r="A83" t="str">
            <v>McCrary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Mitchell</v>
          </cell>
          <cell r="B84" t="str">
            <v>SD</v>
          </cell>
          <cell r="C84">
            <v>52</v>
          </cell>
          <cell r="D84">
            <v>224</v>
          </cell>
          <cell r="F84">
            <v>23</v>
          </cell>
          <cell r="G84">
            <v>1</v>
          </cell>
          <cell r="H84">
            <v>0</v>
          </cell>
        </row>
        <row r="85">
          <cell r="A85" t="str">
            <v>Olander</v>
          </cell>
          <cell r="B85" t="str">
            <v>SD</v>
          </cell>
          <cell r="C85">
            <v>0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>Rodgers</v>
          </cell>
          <cell r="B86" t="str">
            <v>SD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>West</v>
          </cell>
          <cell r="B87" t="str">
            <v>SD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>Williams,C</v>
          </cell>
          <cell r="B88" t="str">
            <v>SD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 t="str">
            <v>Woods</v>
          </cell>
          <cell r="B89" t="str">
            <v>SD</v>
          </cell>
          <cell r="C89">
            <v>31</v>
          </cell>
          <cell r="D89">
            <v>57</v>
          </cell>
          <cell r="F89">
            <v>9</v>
          </cell>
          <cell r="G89">
            <v>0</v>
          </cell>
          <cell r="H89">
            <v>2</v>
          </cell>
        </row>
        <row r="94">
          <cell r="A94" t="str">
            <v>Anderson</v>
          </cell>
          <cell r="B94" t="str">
            <v>SD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Barnes</v>
          </cell>
          <cell r="C95">
            <v>3</v>
          </cell>
          <cell r="D95">
            <v>2</v>
          </cell>
          <cell r="F95">
            <v>3</v>
          </cell>
          <cell r="G95">
            <v>0</v>
          </cell>
          <cell r="H95">
            <v>0</v>
          </cell>
        </row>
        <row r="96">
          <cell r="A96" t="str">
            <v>Bauer</v>
          </cell>
          <cell r="B96" t="str">
            <v>SD</v>
          </cell>
          <cell r="C96">
            <v>2</v>
          </cell>
          <cell r="D96">
            <v>21</v>
          </cell>
          <cell r="F96">
            <v>14</v>
          </cell>
          <cell r="G96">
            <v>0</v>
          </cell>
          <cell r="H96">
            <v>0</v>
          </cell>
        </row>
        <row r="97">
          <cell r="A97" t="str">
            <v>Burton</v>
          </cell>
          <cell r="B97" t="str">
            <v>SD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Curran</v>
          </cell>
          <cell r="B98" t="str">
            <v>SD</v>
          </cell>
          <cell r="C98">
            <v>6</v>
          </cell>
          <cell r="D98">
            <v>95</v>
          </cell>
          <cell r="F98">
            <v>37</v>
          </cell>
          <cell r="G98">
            <v>1</v>
          </cell>
          <cell r="H98">
            <v>0</v>
          </cell>
        </row>
        <row r="99">
          <cell r="A99" t="str">
            <v>Jefferson</v>
          </cell>
          <cell r="B99" t="str">
            <v>SD</v>
          </cell>
          <cell r="C99">
            <v>17</v>
          </cell>
          <cell r="D99">
            <v>355</v>
          </cell>
          <cell r="F99">
            <v>55</v>
          </cell>
          <cell r="G99">
            <v>2</v>
          </cell>
          <cell r="H99">
            <v>0</v>
          </cell>
        </row>
        <row r="100">
          <cell r="A100" t="str">
            <v>Joiner</v>
          </cell>
          <cell r="B100" t="str">
            <v>SD</v>
          </cell>
          <cell r="C100">
            <v>10</v>
          </cell>
          <cell r="D100">
            <v>137</v>
          </cell>
          <cell r="F100">
            <v>39</v>
          </cell>
          <cell r="G100">
            <v>0</v>
          </cell>
          <cell r="H100">
            <v>0</v>
          </cell>
        </row>
        <row r="101">
          <cell r="A101" t="str">
            <v>Klein</v>
          </cell>
          <cell r="B101" t="str">
            <v>SD</v>
          </cell>
          <cell r="C101">
            <v>11</v>
          </cell>
          <cell r="D101">
            <v>131</v>
          </cell>
          <cell r="F101">
            <v>21</v>
          </cell>
          <cell r="G101">
            <v>1</v>
          </cell>
          <cell r="H101">
            <v>0</v>
          </cell>
        </row>
        <row r="102">
          <cell r="A102" t="str">
            <v>Matthews</v>
          </cell>
          <cell r="B102" t="str">
            <v>SD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 t="str">
            <v>McCrary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>McDonald</v>
          </cell>
          <cell r="B104" t="str">
            <v>SD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 t="str">
            <v>Mitchell</v>
          </cell>
          <cell r="B105" t="str">
            <v>SD</v>
          </cell>
          <cell r="C105">
            <v>14</v>
          </cell>
          <cell r="D105">
            <v>123</v>
          </cell>
          <cell r="F105">
            <v>27</v>
          </cell>
          <cell r="G105">
            <v>0</v>
          </cell>
          <cell r="H105">
            <v>0</v>
          </cell>
        </row>
        <row r="106">
          <cell r="A106" t="str">
            <v>Owens</v>
          </cell>
          <cell r="B106" t="str">
            <v>SD</v>
          </cell>
          <cell r="C106">
            <v>1</v>
          </cell>
          <cell r="D106">
            <v>16</v>
          </cell>
          <cell r="F106">
            <v>16</v>
          </cell>
          <cell r="G106">
            <v>0</v>
          </cell>
          <cell r="H106">
            <v>0</v>
          </cell>
        </row>
        <row r="107">
          <cell r="A107" t="str">
            <v>Rodgers</v>
          </cell>
          <cell r="B107" t="str">
            <v>SD</v>
          </cell>
          <cell r="C107">
            <v>3</v>
          </cell>
          <cell r="D107">
            <v>32</v>
          </cell>
          <cell r="F107">
            <v>17</v>
          </cell>
          <cell r="G107">
            <v>0</v>
          </cell>
          <cell r="H107">
            <v>0</v>
          </cell>
        </row>
        <row r="108">
          <cell r="A108" t="str">
            <v>Williams,C</v>
          </cell>
          <cell r="B108" t="str">
            <v>SD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 t="str">
            <v>Woods</v>
          </cell>
          <cell r="B109" t="str">
            <v>SD</v>
          </cell>
          <cell r="C109">
            <v>10</v>
          </cell>
          <cell r="D109">
            <v>95</v>
          </cell>
          <cell r="F109">
            <v>26</v>
          </cell>
          <cell r="G109">
            <v>1</v>
          </cell>
          <cell r="H109">
            <v>0</v>
          </cell>
        </row>
        <row r="114">
          <cell r="A114" t="str">
            <v>Fouts</v>
          </cell>
          <cell r="B114" t="str">
            <v>SD</v>
          </cell>
          <cell r="C114">
            <v>108</v>
          </cell>
          <cell r="D114">
            <v>63</v>
          </cell>
          <cell r="E114">
            <v>58.333333333333336</v>
          </cell>
          <cell r="F114">
            <v>821</v>
          </cell>
          <cell r="G114">
            <v>5</v>
          </cell>
          <cell r="H114">
            <v>55</v>
          </cell>
          <cell r="I114">
            <v>2</v>
          </cell>
          <cell r="J114">
            <v>4.6296296296296298</v>
          </cell>
          <cell r="K114">
            <v>1.8518518518518516</v>
          </cell>
          <cell r="L114">
            <v>7.6018518518518521</v>
          </cell>
          <cell r="M114">
            <v>90.084876543209887</v>
          </cell>
          <cell r="N114">
            <v>2</v>
          </cell>
          <cell r="O114">
            <v>8</v>
          </cell>
        </row>
        <row r="115">
          <cell r="A115" t="str">
            <v>Harris</v>
          </cell>
          <cell r="B115" t="str">
            <v>SD</v>
          </cell>
          <cell r="C115">
            <v>17</v>
          </cell>
          <cell r="D115">
            <v>7</v>
          </cell>
          <cell r="E115">
            <v>41.17647058823529</v>
          </cell>
          <cell r="F115">
            <v>117</v>
          </cell>
          <cell r="G115">
            <v>0</v>
          </cell>
          <cell r="H115">
            <v>28</v>
          </cell>
          <cell r="I115">
            <v>3</v>
          </cell>
          <cell r="J115">
            <v>0</v>
          </cell>
          <cell r="K115">
            <v>17.647058823529413</v>
          </cell>
          <cell r="L115">
            <v>6.882352941176471</v>
          </cell>
          <cell r="M115">
            <v>25.490196078431371</v>
          </cell>
          <cell r="N115">
            <v>1</v>
          </cell>
          <cell r="O115">
            <v>2</v>
          </cell>
        </row>
        <row r="116">
          <cell r="A116" t="str">
            <v>Olander</v>
          </cell>
          <cell r="B116" t="str">
            <v>SD</v>
          </cell>
          <cell r="C116">
            <v>13</v>
          </cell>
          <cell r="D116">
            <v>7</v>
          </cell>
          <cell r="E116">
            <v>53.846153846153847</v>
          </cell>
          <cell r="F116">
            <v>69</v>
          </cell>
          <cell r="G116">
            <v>0</v>
          </cell>
          <cell r="H116">
            <v>26</v>
          </cell>
          <cell r="I116">
            <v>2</v>
          </cell>
          <cell r="J116">
            <v>0</v>
          </cell>
          <cell r="K116">
            <v>15.384615384615385</v>
          </cell>
          <cell r="L116">
            <v>5.3076923076923075</v>
          </cell>
          <cell r="M116">
            <v>29.487179487179485</v>
          </cell>
          <cell r="N116">
            <v>0</v>
          </cell>
          <cell r="O116">
            <v>2</v>
          </cell>
        </row>
        <row r="122">
          <cell r="A122" t="str">
            <v>Fuller</v>
          </cell>
          <cell r="B122" t="str">
            <v>SD</v>
          </cell>
          <cell r="C122">
            <v>8</v>
          </cell>
          <cell r="D122">
            <v>2</v>
          </cell>
          <cell r="E122">
            <v>40</v>
          </cell>
          <cell r="G122">
            <v>15</v>
          </cell>
          <cell r="H122">
            <v>0</v>
          </cell>
          <cell r="I122">
            <v>0</v>
          </cell>
        </row>
        <row r="123">
          <cell r="A123" t="str">
            <v>Goode</v>
          </cell>
          <cell r="B123" t="str">
            <v>SD</v>
          </cell>
          <cell r="C123">
            <v>0</v>
          </cell>
          <cell r="D123">
            <v>0</v>
          </cell>
          <cell r="E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 t="str">
            <v>Owens</v>
          </cell>
          <cell r="B124" t="str">
            <v>SD</v>
          </cell>
          <cell r="C124">
            <v>0</v>
          </cell>
          <cell r="D124">
            <v>0</v>
          </cell>
          <cell r="E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 t="str">
            <v>Rodgers</v>
          </cell>
          <cell r="B125" t="str">
            <v>SD</v>
          </cell>
          <cell r="C125">
            <v>1</v>
          </cell>
          <cell r="D125">
            <v>0</v>
          </cell>
          <cell r="E125">
            <v>4</v>
          </cell>
          <cell r="G125">
            <v>4</v>
          </cell>
          <cell r="H125">
            <v>0</v>
          </cell>
          <cell r="I125">
            <v>0</v>
          </cell>
        </row>
        <row r="126">
          <cell r="A126" t="str">
            <v>Shaw</v>
          </cell>
          <cell r="B126" t="str">
            <v>SD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 t="str">
            <v>Williams,M</v>
          </cell>
          <cell r="B127" t="str">
            <v>SD</v>
          </cell>
          <cell r="C127">
            <v>0</v>
          </cell>
          <cell r="D127">
            <v>0</v>
          </cell>
          <cell r="E127">
            <v>0</v>
          </cell>
          <cell r="G127">
            <v>0</v>
          </cell>
          <cell r="H127">
            <v>0</v>
          </cell>
          <cell r="I127">
            <v>0</v>
          </cell>
        </row>
        <row r="132">
          <cell r="A132" t="str">
            <v>Anderson</v>
          </cell>
          <cell r="B132" t="str">
            <v>SD</v>
          </cell>
          <cell r="C132">
            <v>2</v>
          </cell>
          <cell r="D132">
            <v>30</v>
          </cell>
          <cell r="F132">
            <v>16</v>
          </cell>
          <cell r="G132">
            <v>0</v>
          </cell>
          <cell r="H132">
            <v>0</v>
          </cell>
        </row>
        <row r="133">
          <cell r="A133" t="str">
            <v>Fuller</v>
          </cell>
          <cell r="B133" t="str">
            <v>SD</v>
          </cell>
          <cell r="C133">
            <v>1</v>
          </cell>
          <cell r="D133">
            <v>15</v>
          </cell>
          <cell r="F133">
            <v>15</v>
          </cell>
          <cell r="G133">
            <v>0</v>
          </cell>
          <cell r="H133">
            <v>0</v>
          </cell>
        </row>
        <row r="134">
          <cell r="A134" t="str">
            <v>Horn</v>
          </cell>
          <cell r="B134" t="str">
            <v>SD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 t="str">
            <v>Klein</v>
          </cell>
          <cell r="B135" t="str">
            <v>SD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>Macek</v>
          </cell>
          <cell r="B136" t="str">
            <v>SD</v>
          </cell>
          <cell r="C136">
            <v>1</v>
          </cell>
          <cell r="D136">
            <v>6</v>
          </cell>
          <cell r="F136">
            <v>6</v>
          </cell>
          <cell r="G136">
            <v>0</v>
          </cell>
          <cell r="H136">
            <v>1</v>
          </cell>
        </row>
        <row r="137">
          <cell r="A137" t="str">
            <v>Middleton</v>
          </cell>
          <cell r="B137" t="str">
            <v>SD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>Owens</v>
          </cell>
          <cell r="B138" t="str">
            <v>SD</v>
          </cell>
          <cell r="C138">
            <v>6</v>
          </cell>
          <cell r="D138">
            <v>135</v>
          </cell>
          <cell r="F138">
            <v>43</v>
          </cell>
          <cell r="G138">
            <v>0</v>
          </cell>
          <cell r="H138">
            <v>0</v>
          </cell>
        </row>
        <row r="139">
          <cell r="A139" t="str">
            <v>Preston</v>
          </cell>
          <cell r="B139" t="str">
            <v>SD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 t="str">
            <v>Rodgers</v>
          </cell>
          <cell r="B140" t="str">
            <v>SD</v>
          </cell>
          <cell r="C140">
            <v>8</v>
          </cell>
          <cell r="D140">
            <v>200</v>
          </cell>
          <cell r="F140">
            <v>41</v>
          </cell>
          <cell r="G140">
            <v>0</v>
          </cell>
          <cell r="H140">
            <v>0</v>
          </cell>
        </row>
        <row r="141">
          <cell r="A141" t="str">
            <v>Slater</v>
          </cell>
          <cell r="B141" t="str">
            <v>SD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Stringert</v>
          </cell>
          <cell r="B142" t="str">
            <v>SD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 t="str">
            <v>Williams,C</v>
          </cell>
          <cell r="B143" t="str">
            <v>SD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 t="str">
            <v>Woods</v>
          </cell>
          <cell r="B144" t="str">
            <v>SD</v>
          </cell>
          <cell r="C144">
            <v>2</v>
          </cell>
          <cell r="D144">
            <v>42</v>
          </cell>
          <cell r="F144">
            <v>21</v>
          </cell>
          <cell r="G144">
            <v>0</v>
          </cell>
          <cell r="H144">
            <v>0</v>
          </cell>
        </row>
        <row r="148">
          <cell r="A148" t="str">
            <v>West</v>
          </cell>
          <cell r="B148" t="str">
            <v>SD</v>
          </cell>
          <cell r="C148">
            <v>18</v>
          </cell>
          <cell r="D148">
            <v>663</v>
          </cell>
          <cell r="F148">
            <v>50</v>
          </cell>
          <cell r="G148">
            <v>0</v>
          </cell>
          <cell r="H148">
            <v>0</v>
          </cell>
        </row>
        <row r="156">
          <cell r="A156" t="str">
            <v>Benirschke</v>
          </cell>
          <cell r="B156" t="str">
            <v>SD</v>
          </cell>
          <cell r="C156">
            <v>21</v>
          </cell>
          <cell r="D156">
            <v>3</v>
          </cell>
          <cell r="E156">
            <v>8</v>
          </cell>
          <cell r="F156">
            <v>7</v>
          </cell>
          <cell r="G156">
            <v>11</v>
          </cell>
          <cell r="H156">
            <v>8</v>
          </cell>
          <cell r="J156">
            <v>46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5</v>
          </cell>
          <cell r="Q156">
            <v>4</v>
          </cell>
          <cell r="R156">
            <v>6</v>
          </cell>
          <cell r="S156">
            <v>4</v>
          </cell>
          <cell r="T156">
            <v>0</v>
          </cell>
          <cell r="U156">
            <v>0</v>
          </cell>
        </row>
        <row r="157">
          <cell r="A157" t="str">
            <v>Olander</v>
          </cell>
          <cell r="B157" t="str">
            <v>SD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</row>
        <row r="162">
          <cell r="A162" t="str">
            <v>Dove</v>
          </cell>
          <cell r="B162" t="str">
            <v>SD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 t="str">
            <v>Edwards</v>
          </cell>
          <cell r="B163" t="str">
            <v>SD</v>
          </cell>
          <cell r="C163">
            <v>3</v>
          </cell>
          <cell r="D163">
            <v>21</v>
          </cell>
          <cell r="F163">
            <v>17</v>
          </cell>
          <cell r="G163">
            <v>0</v>
          </cell>
          <cell r="H163">
            <v>0</v>
          </cell>
        </row>
        <row r="164">
          <cell r="A164" t="str">
            <v>Fuller</v>
          </cell>
          <cell r="B164" t="str">
            <v>SD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 t="str">
            <v>Goode</v>
          </cell>
          <cell r="B165" t="str">
            <v>SD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 t="str">
            <v>Horn</v>
          </cell>
          <cell r="B166" t="str">
            <v>SD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 t="str">
            <v>Johnson</v>
          </cell>
          <cell r="B167" t="str">
            <v>SD</v>
          </cell>
          <cell r="C167">
            <v>1</v>
          </cell>
          <cell r="D167">
            <v>59</v>
          </cell>
          <cell r="F167">
            <v>59</v>
          </cell>
          <cell r="G167">
            <v>1</v>
          </cell>
          <cell r="H167">
            <v>0</v>
          </cell>
        </row>
        <row r="168">
          <cell r="A168" t="str">
            <v>Kelcher</v>
          </cell>
          <cell r="B168" t="str">
            <v>SD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 t="str">
            <v>King</v>
          </cell>
          <cell r="B169" t="str">
            <v>SD</v>
          </cell>
          <cell r="C169">
            <v>1</v>
          </cell>
          <cell r="D169">
            <v>5</v>
          </cell>
          <cell r="F169">
            <v>5</v>
          </cell>
          <cell r="G169">
            <v>0</v>
          </cell>
          <cell r="H169">
            <v>0</v>
          </cell>
        </row>
        <row r="170">
          <cell r="A170" t="str">
            <v>Lowe</v>
          </cell>
          <cell r="B170" t="str">
            <v>SD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>Middleton</v>
          </cell>
          <cell r="B171" t="str">
            <v>SD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 t="str">
            <v>Shaw</v>
          </cell>
          <cell r="B172" t="str">
            <v>SD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 t="str">
            <v>Stringert</v>
          </cell>
          <cell r="B173" t="str">
            <v>SD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 t="str">
            <v>Williams,M</v>
          </cell>
          <cell r="B174" t="str">
            <v>SD</v>
          </cell>
          <cell r="C174">
            <v>2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7">
          <cell r="A177" t="str">
            <v>Dean</v>
          </cell>
          <cell r="B177" t="str">
            <v>SD</v>
          </cell>
          <cell r="C177">
            <v>1.5</v>
          </cell>
          <cell r="D177">
            <v>14</v>
          </cell>
          <cell r="F177">
            <v>15.5</v>
          </cell>
        </row>
        <row r="178">
          <cell r="A178" t="str">
            <v>DeJurnett</v>
          </cell>
          <cell r="B178" t="str">
            <v>SD</v>
          </cell>
          <cell r="C178">
            <v>0</v>
          </cell>
          <cell r="D178">
            <v>0</v>
          </cell>
          <cell r="F178">
            <v>5</v>
          </cell>
        </row>
        <row r="179">
          <cell r="A179" t="str">
            <v>Fuller</v>
          </cell>
          <cell r="B179" t="str">
            <v>SD</v>
          </cell>
          <cell r="C179">
            <v>0</v>
          </cell>
          <cell r="D179">
            <v>0</v>
          </cell>
          <cell r="F179">
            <v>0.5</v>
          </cell>
        </row>
        <row r="180">
          <cell r="A180" t="str">
            <v>Goode</v>
          </cell>
          <cell r="B180" t="str">
            <v>SD</v>
          </cell>
          <cell r="C180">
            <v>0</v>
          </cell>
          <cell r="D180">
            <v>0</v>
          </cell>
          <cell r="F180">
            <v>1</v>
          </cell>
        </row>
        <row r="181">
          <cell r="A181" t="str">
            <v>Horn</v>
          </cell>
          <cell r="B181" t="str">
            <v>SD</v>
          </cell>
          <cell r="C181">
            <v>0.5</v>
          </cell>
          <cell r="D181">
            <v>3</v>
          </cell>
          <cell r="F181">
            <v>1</v>
          </cell>
        </row>
        <row r="182">
          <cell r="A182" t="str">
            <v>Johnson</v>
          </cell>
          <cell r="B182" t="str">
            <v>SD</v>
          </cell>
          <cell r="C182">
            <v>1.5</v>
          </cell>
          <cell r="D182">
            <v>9</v>
          </cell>
          <cell r="F182">
            <v>8.5</v>
          </cell>
        </row>
        <row r="183">
          <cell r="A183" t="str">
            <v>Jones</v>
          </cell>
          <cell r="B183" t="str">
            <v>SD</v>
          </cell>
          <cell r="C183">
            <v>0</v>
          </cell>
          <cell r="D183">
            <v>0</v>
          </cell>
          <cell r="F183">
            <v>8</v>
          </cell>
        </row>
        <row r="184">
          <cell r="A184" t="str">
            <v>Kelcher</v>
          </cell>
          <cell r="B184" t="str">
            <v>SD</v>
          </cell>
          <cell r="C184">
            <v>1</v>
          </cell>
          <cell r="D184">
            <v>7.5</v>
          </cell>
          <cell r="F184">
            <v>9</v>
          </cell>
        </row>
        <row r="185">
          <cell r="A185" t="str">
            <v>Lowe</v>
          </cell>
          <cell r="B185" t="str">
            <v>SD</v>
          </cell>
          <cell r="C185">
            <v>0.5</v>
          </cell>
          <cell r="D185">
            <v>4</v>
          </cell>
          <cell r="F185">
            <v>2</v>
          </cell>
        </row>
        <row r="186">
          <cell r="A186" t="str">
            <v>Middleton</v>
          </cell>
          <cell r="B186" t="str">
            <v>SD</v>
          </cell>
          <cell r="C186">
            <v>1</v>
          </cell>
          <cell r="D186">
            <v>4</v>
          </cell>
          <cell r="F186">
            <v>1</v>
          </cell>
        </row>
        <row r="187">
          <cell r="A187" t="str">
            <v>Stringert</v>
          </cell>
          <cell r="B187" t="str">
            <v>SD</v>
          </cell>
          <cell r="C187">
            <v>0.5</v>
          </cell>
          <cell r="D187">
            <v>3.5</v>
          </cell>
          <cell r="F187">
            <v>1</v>
          </cell>
        </row>
        <row r="188">
          <cell r="A188" t="str">
            <v>Young</v>
          </cell>
          <cell r="B188" t="str">
            <v>SD</v>
          </cell>
          <cell r="C188">
            <v>0.5</v>
          </cell>
          <cell r="D188">
            <v>3</v>
          </cell>
          <cell r="F188">
            <v>2.5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SD"/>
      <sheetName val="at Pit"/>
      <sheetName val="at NYJ"/>
      <sheetName val="vs Det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83</v>
          </cell>
          <cell r="M6">
            <v>80</v>
          </cell>
        </row>
        <row r="7">
          <cell r="D7">
            <v>33</v>
          </cell>
          <cell r="M7">
            <v>41</v>
          </cell>
        </row>
        <row r="8">
          <cell r="D8">
            <v>45</v>
          </cell>
          <cell r="M8">
            <v>37</v>
          </cell>
        </row>
        <row r="9">
          <cell r="D9">
            <v>5</v>
          </cell>
          <cell r="M9">
            <v>2</v>
          </cell>
        </row>
        <row r="10">
          <cell r="C10">
            <v>15</v>
          </cell>
          <cell r="D10">
            <v>41</v>
          </cell>
          <cell r="E10">
            <v>0.36585365853658536</v>
          </cell>
          <cell r="N10">
            <v>0.34693877551020408</v>
          </cell>
          <cell r="R10" t="str">
            <v>15/41</v>
          </cell>
          <cell r="S10" t="str">
            <v>17/49</v>
          </cell>
        </row>
        <row r="12">
          <cell r="D12">
            <v>141</v>
          </cell>
          <cell r="M12">
            <v>144</v>
          </cell>
        </row>
        <row r="13">
          <cell r="D13">
            <v>649</v>
          </cell>
          <cell r="M13">
            <v>726</v>
          </cell>
        </row>
        <row r="14">
          <cell r="D14">
            <v>4.6028368794326244</v>
          </cell>
          <cell r="M14">
            <v>5.041666666666667</v>
          </cell>
        </row>
        <row r="16">
          <cell r="D16">
            <v>107</v>
          </cell>
          <cell r="M16">
            <v>107</v>
          </cell>
        </row>
        <row r="17">
          <cell r="D17">
            <v>75</v>
          </cell>
          <cell r="M17">
            <v>59</v>
          </cell>
        </row>
        <row r="18">
          <cell r="D18">
            <v>70.09345794392523</v>
          </cell>
          <cell r="M18">
            <v>55.140186915887845</v>
          </cell>
        </row>
        <row r="19">
          <cell r="D19">
            <v>934</v>
          </cell>
          <cell r="M19">
            <v>805</v>
          </cell>
        </row>
        <row r="20">
          <cell r="D20">
            <v>7</v>
          </cell>
          <cell r="M20">
            <v>10</v>
          </cell>
        </row>
        <row r="21">
          <cell r="D21">
            <v>43</v>
          </cell>
          <cell r="M21">
            <v>92</v>
          </cell>
        </row>
        <row r="22">
          <cell r="D22">
            <v>891</v>
          </cell>
          <cell r="M22">
            <v>713</v>
          </cell>
        </row>
        <row r="23">
          <cell r="D23">
            <v>7.8157894736842106</v>
          </cell>
          <cell r="M23">
            <v>6.0940170940170937</v>
          </cell>
        </row>
        <row r="24">
          <cell r="D24">
            <v>12.453333333333333</v>
          </cell>
          <cell r="M24">
            <v>13.64406779661017</v>
          </cell>
        </row>
        <row r="27">
          <cell r="D27">
            <v>1540</v>
          </cell>
          <cell r="M27">
            <v>1439</v>
          </cell>
        </row>
        <row r="28">
          <cell r="D28">
            <v>42.142857142857146</v>
          </cell>
          <cell r="M28">
            <v>50.451702571230015</v>
          </cell>
        </row>
        <row r="29">
          <cell r="D29">
            <v>57.857142857142861</v>
          </cell>
          <cell r="M29">
            <v>49.548297428769978</v>
          </cell>
        </row>
        <row r="31">
          <cell r="D31">
            <v>255</v>
          </cell>
          <cell r="M31">
            <v>261</v>
          </cell>
        </row>
        <row r="32">
          <cell r="D32">
            <v>6.0392156862745097</v>
          </cell>
          <cell r="M32">
            <v>5.5134099616858236</v>
          </cell>
        </row>
        <row r="35">
          <cell r="D35">
            <v>5</v>
          </cell>
          <cell r="M35">
            <v>1</v>
          </cell>
        </row>
        <row r="36">
          <cell r="D36">
            <v>21</v>
          </cell>
          <cell r="M36">
            <v>0</v>
          </cell>
        </row>
        <row r="37">
          <cell r="D37">
            <v>0</v>
          </cell>
          <cell r="M37">
            <v>0</v>
          </cell>
        </row>
        <row r="39">
          <cell r="D39">
            <v>15</v>
          </cell>
          <cell r="M39">
            <v>22</v>
          </cell>
        </row>
        <row r="40">
          <cell r="D40">
            <v>551</v>
          </cell>
          <cell r="M40">
            <v>875</v>
          </cell>
        </row>
        <row r="41">
          <cell r="D41">
            <v>36.733333333333334</v>
          </cell>
          <cell r="M41">
            <v>39.772727272727273</v>
          </cell>
        </row>
        <row r="43">
          <cell r="D43">
            <v>11</v>
          </cell>
          <cell r="M43">
            <v>11</v>
          </cell>
        </row>
        <row r="44">
          <cell r="D44">
            <v>68</v>
          </cell>
          <cell r="M44">
            <v>178</v>
          </cell>
        </row>
        <row r="45">
          <cell r="D45">
            <v>6.1818181818181817</v>
          </cell>
          <cell r="M45">
            <v>16.181818181818183</v>
          </cell>
        </row>
        <row r="46">
          <cell r="D46">
            <v>0</v>
          </cell>
          <cell r="M46">
            <v>0</v>
          </cell>
        </row>
        <row r="48">
          <cell r="D48">
            <v>22</v>
          </cell>
          <cell r="M48">
            <v>21</v>
          </cell>
        </row>
        <row r="49">
          <cell r="D49">
            <v>432</v>
          </cell>
          <cell r="M49">
            <v>431</v>
          </cell>
        </row>
        <row r="50">
          <cell r="D50">
            <v>19.636363636363637</v>
          </cell>
          <cell r="M50">
            <v>20.523809523809526</v>
          </cell>
        </row>
        <row r="51">
          <cell r="D51">
            <v>0</v>
          </cell>
          <cell r="M51">
            <v>0</v>
          </cell>
        </row>
        <row r="53">
          <cell r="D53">
            <v>14</v>
          </cell>
          <cell r="M53">
            <v>21</v>
          </cell>
        </row>
        <row r="54">
          <cell r="D54">
            <v>121</v>
          </cell>
          <cell r="M54">
            <v>190</v>
          </cell>
        </row>
        <row r="56">
          <cell r="D56">
            <v>12</v>
          </cell>
          <cell r="M56">
            <v>3</v>
          </cell>
        </row>
        <row r="57">
          <cell r="D57">
            <v>3</v>
          </cell>
          <cell r="M57">
            <v>0</v>
          </cell>
        </row>
        <row r="58">
          <cell r="D58">
            <v>0</v>
          </cell>
          <cell r="M58">
            <v>0</v>
          </cell>
        </row>
        <row r="59">
          <cell r="D59">
            <v>3</v>
          </cell>
          <cell r="M59">
            <v>7</v>
          </cell>
        </row>
        <row r="60">
          <cell r="D60">
            <v>0</v>
          </cell>
          <cell r="M60">
            <v>1</v>
          </cell>
        </row>
        <row r="62">
          <cell r="D62">
            <v>99</v>
          </cell>
          <cell r="M62">
            <v>106</v>
          </cell>
        </row>
        <row r="63">
          <cell r="D63">
            <v>12</v>
          </cell>
          <cell r="M63">
            <v>11</v>
          </cell>
        </row>
        <row r="64">
          <cell r="D64">
            <v>7</v>
          </cell>
          <cell r="M64">
            <v>5</v>
          </cell>
        </row>
        <row r="65">
          <cell r="D65">
            <v>5</v>
          </cell>
          <cell r="M65">
            <v>5</v>
          </cell>
        </row>
        <row r="66">
          <cell r="D66">
            <v>0</v>
          </cell>
          <cell r="M66">
            <v>1</v>
          </cell>
        </row>
        <row r="67">
          <cell r="D67">
            <v>9</v>
          </cell>
          <cell r="M67">
            <v>11</v>
          </cell>
        </row>
        <row r="68">
          <cell r="D68">
            <v>0</v>
          </cell>
          <cell r="M68">
            <v>1</v>
          </cell>
        </row>
        <row r="69">
          <cell r="D69">
            <v>6</v>
          </cell>
          <cell r="M69">
            <v>9</v>
          </cell>
        </row>
        <row r="70">
          <cell r="D70">
            <v>7</v>
          </cell>
          <cell r="M70">
            <v>13</v>
          </cell>
        </row>
        <row r="71">
          <cell r="D71">
            <v>85.714285714285708</v>
          </cell>
          <cell r="M71">
            <v>69.230769230769226</v>
          </cell>
        </row>
        <row r="72">
          <cell r="D72" t="str">
            <v>30:31</v>
          </cell>
          <cell r="M72" t="str">
            <v>30:17</v>
          </cell>
        </row>
        <row r="76">
          <cell r="A76" t="str">
            <v>Benjamin</v>
          </cell>
          <cell r="B76" t="str">
            <v>Sea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Crawford</v>
          </cell>
          <cell r="B77" t="str">
            <v>Sea</v>
          </cell>
          <cell r="C77">
            <v>4</v>
          </cell>
          <cell r="D77">
            <v>12</v>
          </cell>
          <cell r="F77">
            <v>12</v>
          </cell>
          <cell r="G77">
            <v>0</v>
          </cell>
          <cell r="H77">
            <v>1</v>
          </cell>
        </row>
        <row r="78">
          <cell r="A78" t="str">
            <v>Hunter</v>
          </cell>
          <cell r="B78" t="str">
            <v>Sea</v>
          </cell>
          <cell r="C78">
            <v>23</v>
          </cell>
          <cell r="D78">
            <v>106</v>
          </cell>
          <cell r="F78">
            <v>22</v>
          </cell>
          <cell r="G78">
            <v>0</v>
          </cell>
          <cell r="H78">
            <v>2</v>
          </cell>
        </row>
        <row r="79">
          <cell r="A79" t="str">
            <v>Myer</v>
          </cell>
          <cell r="B79" t="str">
            <v>Sea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Raible</v>
          </cell>
          <cell r="B80" t="str">
            <v>Sea</v>
          </cell>
          <cell r="C80">
            <v>1</v>
          </cell>
          <cell r="D80">
            <v>18</v>
          </cell>
          <cell r="F80">
            <v>18</v>
          </cell>
          <cell r="G80">
            <v>0</v>
          </cell>
          <cell r="H80">
            <v>0</v>
          </cell>
        </row>
        <row r="81">
          <cell r="A81" t="str">
            <v>Sims</v>
          </cell>
          <cell r="B81" t="str">
            <v>Sea</v>
          </cell>
          <cell r="C81">
            <v>77</v>
          </cell>
          <cell r="D81">
            <v>398</v>
          </cell>
          <cell r="F81">
            <v>30</v>
          </cell>
          <cell r="G81">
            <v>5</v>
          </cell>
          <cell r="H81">
            <v>1</v>
          </cell>
        </row>
        <row r="82">
          <cell r="A82" t="str">
            <v>Smith</v>
          </cell>
          <cell r="B82" t="str">
            <v>Sea</v>
          </cell>
          <cell r="C82">
            <v>10</v>
          </cell>
          <cell r="D82">
            <v>27</v>
          </cell>
          <cell r="F82">
            <v>10</v>
          </cell>
          <cell r="G82">
            <v>2</v>
          </cell>
          <cell r="H82">
            <v>0</v>
          </cell>
        </row>
        <row r="83">
          <cell r="A83" t="str">
            <v>Testerman</v>
          </cell>
          <cell r="B83" t="str">
            <v>Sea</v>
          </cell>
          <cell r="C83">
            <v>7</v>
          </cell>
          <cell r="D83">
            <v>26</v>
          </cell>
          <cell r="F83">
            <v>12</v>
          </cell>
          <cell r="G83">
            <v>0</v>
          </cell>
          <cell r="H83">
            <v>1</v>
          </cell>
        </row>
        <row r="84">
          <cell r="A84" t="str">
            <v>Weaver</v>
          </cell>
          <cell r="B84" t="str">
            <v>Sea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Zorn</v>
          </cell>
          <cell r="B85" t="str">
            <v>Sea</v>
          </cell>
          <cell r="C85">
            <v>19</v>
          </cell>
          <cell r="D85">
            <v>62</v>
          </cell>
          <cell r="F85">
            <v>25</v>
          </cell>
          <cell r="G85">
            <v>0</v>
          </cell>
          <cell r="H85">
            <v>1</v>
          </cell>
        </row>
        <row r="90">
          <cell r="A90" t="str">
            <v>Benjamin</v>
          </cell>
          <cell r="B90" t="str">
            <v>Sea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Crawford</v>
          </cell>
          <cell r="B91" t="str">
            <v>Sea</v>
          </cell>
          <cell r="C91">
            <v>1</v>
          </cell>
          <cell r="D91">
            <v>9</v>
          </cell>
          <cell r="F91">
            <v>9</v>
          </cell>
          <cell r="G91">
            <v>0</v>
          </cell>
          <cell r="H91">
            <v>0</v>
          </cell>
        </row>
        <row r="92">
          <cell r="A92" t="str">
            <v>Fergerson</v>
          </cell>
          <cell r="B92" t="str">
            <v>Sea</v>
          </cell>
          <cell r="C92">
            <v>3</v>
          </cell>
          <cell r="D92">
            <v>44</v>
          </cell>
          <cell r="F92">
            <v>18</v>
          </cell>
          <cell r="G92">
            <v>0</v>
          </cell>
          <cell r="H92">
            <v>0</v>
          </cell>
        </row>
        <row r="93">
          <cell r="A93" t="str">
            <v>Howard</v>
          </cell>
          <cell r="B93" t="str">
            <v>Sea</v>
          </cell>
          <cell r="C93">
            <v>6</v>
          </cell>
          <cell r="D93">
            <v>99</v>
          </cell>
          <cell r="F93">
            <v>29</v>
          </cell>
          <cell r="G93">
            <v>0</v>
          </cell>
          <cell r="H93">
            <v>0</v>
          </cell>
        </row>
        <row r="94">
          <cell r="A94" t="str">
            <v>Hunter</v>
          </cell>
          <cell r="B94" t="str">
            <v>Sea</v>
          </cell>
          <cell r="C94">
            <v>2</v>
          </cell>
          <cell r="D94">
            <v>9</v>
          </cell>
          <cell r="F94">
            <v>5</v>
          </cell>
          <cell r="G94">
            <v>0</v>
          </cell>
          <cell r="H94">
            <v>0</v>
          </cell>
        </row>
        <row r="95">
          <cell r="A95" t="str">
            <v>Largent</v>
          </cell>
          <cell r="B95" t="str">
            <v>Sea</v>
          </cell>
          <cell r="C95">
            <v>21</v>
          </cell>
          <cell r="D95">
            <v>330</v>
          </cell>
          <cell r="F95">
            <v>36</v>
          </cell>
          <cell r="G95">
            <v>0</v>
          </cell>
          <cell r="H95">
            <v>0</v>
          </cell>
        </row>
        <row r="96">
          <cell r="A96" t="str">
            <v>McCullum</v>
          </cell>
          <cell r="B96" t="str">
            <v>Sea</v>
          </cell>
          <cell r="C96">
            <v>14</v>
          </cell>
          <cell r="D96">
            <v>191</v>
          </cell>
          <cell r="F96">
            <v>39</v>
          </cell>
          <cell r="G96">
            <v>0</v>
          </cell>
          <cell r="H96">
            <v>0</v>
          </cell>
        </row>
        <row r="97">
          <cell r="A97" t="str">
            <v>Peets</v>
          </cell>
          <cell r="B97" t="str">
            <v>Sea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Raible</v>
          </cell>
          <cell r="B98" t="str">
            <v>Sea</v>
          </cell>
          <cell r="C98">
            <v>5</v>
          </cell>
          <cell r="D98">
            <v>35</v>
          </cell>
          <cell r="F98">
            <v>19</v>
          </cell>
          <cell r="G98">
            <v>1</v>
          </cell>
          <cell r="H98">
            <v>1</v>
          </cell>
        </row>
        <row r="99">
          <cell r="A99" t="str">
            <v>Sawyer</v>
          </cell>
          <cell r="B99" t="str">
            <v>Sea</v>
          </cell>
          <cell r="C99">
            <v>3</v>
          </cell>
          <cell r="D99">
            <v>30</v>
          </cell>
          <cell r="F99">
            <v>19</v>
          </cell>
          <cell r="G99">
            <v>1</v>
          </cell>
          <cell r="H99">
            <v>0</v>
          </cell>
        </row>
        <row r="100">
          <cell r="A100" t="str">
            <v>Sims</v>
          </cell>
          <cell r="B100" t="str">
            <v>Sea</v>
          </cell>
          <cell r="C100">
            <v>12</v>
          </cell>
          <cell r="D100">
            <v>81</v>
          </cell>
          <cell r="F100">
            <v>17</v>
          </cell>
          <cell r="G100">
            <v>2</v>
          </cell>
          <cell r="H100">
            <v>0</v>
          </cell>
        </row>
        <row r="101">
          <cell r="A101" t="str">
            <v>Smith</v>
          </cell>
          <cell r="B101" t="str">
            <v>Sea</v>
          </cell>
          <cell r="C101">
            <v>1</v>
          </cell>
          <cell r="D101">
            <v>8</v>
          </cell>
          <cell r="F101">
            <v>8</v>
          </cell>
          <cell r="G101">
            <v>0</v>
          </cell>
          <cell r="H101">
            <v>0</v>
          </cell>
        </row>
        <row r="102">
          <cell r="A102" t="str">
            <v>Testerman</v>
          </cell>
          <cell r="B102" t="str">
            <v>Sea</v>
          </cell>
          <cell r="C102">
            <v>7</v>
          </cell>
          <cell r="D102">
            <v>98</v>
          </cell>
          <cell r="F102">
            <v>19</v>
          </cell>
          <cell r="G102">
            <v>1</v>
          </cell>
          <cell r="H102">
            <v>0</v>
          </cell>
        </row>
        <row r="107">
          <cell r="A107" t="str">
            <v>Myer</v>
          </cell>
          <cell r="B107" t="str">
            <v>Sea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Sims</v>
          </cell>
          <cell r="B108" t="str">
            <v>Sea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Weaver</v>
          </cell>
          <cell r="B109" t="str">
            <v>Sea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Zorn</v>
          </cell>
          <cell r="B110" t="str">
            <v>Sea</v>
          </cell>
          <cell r="C110">
            <v>107</v>
          </cell>
          <cell r="D110">
            <v>75</v>
          </cell>
          <cell r="E110">
            <v>70.09345794392523</v>
          </cell>
          <cell r="F110">
            <v>934</v>
          </cell>
          <cell r="G110">
            <v>5</v>
          </cell>
          <cell r="H110">
            <v>39</v>
          </cell>
          <cell r="I110">
            <v>5</v>
          </cell>
          <cell r="J110">
            <v>4.6728971962616823</v>
          </cell>
          <cell r="K110">
            <v>4.6728971962616823</v>
          </cell>
          <cell r="L110">
            <v>8.7289719626168232</v>
          </cell>
          <cell r="M110">
            <v>92.971183800623052</v>
          </cell>
          <cell r="N110">
            <v>1</v>
          </cell>
          <cell r="O110">
            <v>7</v>
          </cell>
        </row>
        <row r="115">
          <cell r="A115" t="str">
            <v>Crawford</v>
          </cell>
          <cell r="B115" t="str">
            <v>Sea</v>
          </cell>
          <cell r="C115">
            <v>9</v>
          </cell>
          <cell r="D115">
            <v>1</v>
          </cell>
          <cell r="E115">
            <v>67</v>
          </cell>
          <cell r="G115">
            <v>24</v>
          </cell>
          <cell r="H115">
            <v>0</v>
          </cell>
          <cell r="I115">
            <v>1</v>
          </cell>
        </row>
        <row r="116">
          <cell r="A116" t="str">
            <v>Geddes</v>
          </cell>
          <cell r="B116" t="str">
            <v>Sea</v>
          </cell>
          <cell r="C116">
            <v>1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1</v>
          </cell>
        </row>
        <row r="117">
          <cell r="A117" t="str">
            <v>Harris</v>
          </cell>
          <cell r="B117" t="str">
            <v>Sea</v>
          </cell>
          <cell r="C117">
            <v>1</v>
          </cell>
          <cell r="D117">
            <v>0</v>
          </cell>
          <cell r="E117">
            <v>1</v>
          </cell>
          <cell r="G117">
            <v>1</v>
          </cell>
          <cell r="H117">
            <v>0</v>
          </cell>
          <cell r="I117">
            <v>0</v>
          </cell>
        </row>
        <row r="125">
          <cell r="A125" t="str">
            <v>Boyd</v>
          </cell>
          <cell r="B125" t="str">
            <v>Sea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Crawford</v>
          </cell>
          <cell r="B126" t="str">
            <v>Sea</v>
          </cell>
          <cell r="C126">
            <v>12</v>
          </cell>
          <cell r="D126">
            <v>243</v>
          </cell>
          <cell r="F126">
            <v>32</v>
          </cell>
          <cell r="G126">
            <v>0</v>
          </cell>
          <cell r="H126">
            <v>2</v>
          </cell>
        </row>
        <row r="127">
          <cell r="A127" t="str">
            <v>Fergerson</v>
          </cell>
          <cell r="B127" t="str">
            <v>Sea</v>
          </cell>
          <cell r="C127">
            <v>3</v>
          </cell>
          <cell r="D127">
            <v>41</v>
          </cell>
          <cell r="F127">
            <v>15</v>
          </cell>
          <cell r="G127">
            <v>0</v>
          </cell>
          <cell r="H127">
            <v>0</v>
          </cell>
        </row>
        <row r="128">
          <cell r="A128" t="str">
            <v>Hunter</v>
          </cell>
          <cell r="B128" t="str">
            <v>Sea</v>
          </cell>
          <cell r="C128">
            <v>5</v>
          </cell>
          <cell r="D128">
            <v>140</v>
          </cell>
          <cell r="F128">
            <v>32</v>
          </cell>
          <cell r="G128">
            <v>0</v>
          </cell>
          <cell r="H128">
            <v>0</v>
          </cell>
        </row>
        <row r="129">
          <cell r="A129" t="str">
            <v>Long</v>
          </cell>
          <cell r="B129" t="str">
            <v>Sea</v>
          </cell>
          <cell r="C129">
            <v>2</v>
          </cell>
          <cell r="D129">
            <v>8</v>
          </cell>
          <cell r="F129">
            <v>6</v>
          </cell>
          <cell r="G129">
            <v>0</v>
          </cell>
          <cell r="H129">
            <v>0</v>
          </cell>
        </row>
        <row r="130">
          <cell r="A130" t="str">
            <v>Testerman</v>
          </cell>
          <cell r="B130" t="str">
            <v>Sea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6">
          <cell r="A136" t="str">
            <v>Herrera</v>
          </cell>
          <cell r="B136" t="str">
            <v>Sea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>Weaver</v>
          </cell>
          <cell r="B137" t="str">
            <v>Sea</v>
          </cell>
          <cell r="C137">
            <v>15</v>
          </cell>
          <cell r="D137">
            <v>551</v>
          </cell>
          <cell r="F137">
            <v>52</v>
          </cell>
          <cell r="G137">
            <v>0</v>
          </cell>
          <cell r="H137">
            <v>0</v>
          </cell>
        </row>
        <row r="144">
          <cell r="A144" t="str">
            <v>Herrera</v>
          </cell>
          <cell r="B144" t="str">
            <v>Sea</v>
          </cell>
          <cell r="C144">
            <v>22</v>
          </cell>
          <cell r="D144">
            <v>2</v>
          </cell>
          <cell r="E144">
            <v>12</v>
          </cell>
          <cell r="F144">
            <v>9</v>
          </cell>
          <cell r="G144">
            <v>7</v>
          </cell>
          <cell r="H144">
            <v>6</v>
          </cell>
          <cell r="J144">
            <v>44</v>
          </cell>
          <cell r="L144">
            <v>0</v>
          </cell>
          <cell r="M144">
            <v>0</v>
          </cell>
          <cell r="N144">
            <v>4</v>
          </cell>
          <cell r="O144">
            <v>3</v>
          </cell>
          <cell r="P144">
            <v>1</v>
          </cell>
          <cell r="Q144">
            <v>1</v>
          </cell>
          <cell r="R144">
            <v>2</v>
          </cell>
          <cell r="S144">
            <v>2</v>
          </cell>
          <cell r="T144">
            <v>0</v>
          </cell>
          <cell r="U144">
            <v>0</v>
          </cell>
        </row>
        <row r="145">
          <cell r="A145" t="str">
            <v>Leypoldt</v>
          </cell>
          <cell r="B145" t="str">
            <v>Sea</v>
          </cell>
          <cell r="C145">
            <v>0</v>
          </cell>
          <cell r="D145">
            <v>0</v>
          </cell>
        </row>
        <row r="150">
          <cell r="A150" t="str">
            <v>Beamon</v>
          </cell>
          <cell r="B150" t="str">
            <v>Sea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Brown</v>
          </cell>
          <cell r="B151" t="str">
            <v>Sea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Cronan</v>
          </cell>
          <cell r="B152" t="str">
            <v>Sea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Green</v>
          </cell>
          <cell r="B153" t="str">
            <v>Sea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Gregory</v>
          </cell>
          <cell r="B154" t="str">
            <v>Sea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Harris</v>
          </cell>
          <cell r="B155" t="str">
            <v>Sea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Simpson</v>
          </cell>
          <cell r="B156" t="str">
            <v>Sea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Webster</v>
          </cell>
          <cell r="B157" t="str">
            <v>Sea</v>
          </cell>
          <cell r="C157">
            <v>1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65">
          <cell r="A165" t="str">
            <v>Boyd</v>
          </cell>
          <cell r="B165" t="str">
            <v>Sea</v>
          </cell>
          <cell r="C165">
            <v>2</v>
          </cell>
          <cell r="D165">
            <v>14</v>
          </cell>
          <cell r="F165">
            <v>3</v>
          </cell>
        </row>
        <row r="166">
          <cell r="A166" t="str">
            <v>Butler</v>
          </cell>
          <cell r="B166" t="str">
            <v>Sea</v>
          </cell>
          <cell r="C166">
            <v>1</v>
          </cell>
          <cell r="D166">
            <v>13</v>
          </cell>
          <cell r="F166">
            <v>2</v>
          </cell>
        </row>
        <row r="167">
          <cell r="A167" t="str">
            <v>Cronan</v>
          </cell>
          <cell r="B167" t="str">
            <v>Sea</v>
          </cell>
          <cell r="C167">
            <v>0</v>
          </cell>
          <cell r="D167">
            <v>0</v>
          </cell>
          <cell r="F167">
            <v>2</v>
          </cell>
        </row>
        <row r="168">
          <cell r="A168" t="str">
            <v>Gregory</v>
          </cell>
          <cell r="B168" t="str">
            <v>Sea</v>
          </cell>
          <cell r="C168">
            <v>6.5</v>
          </cell>
          <cell r="D168">
            <v>59.5</v>
          </cell>
          <cell r="F168">
            <v>9</v>
          </cell>
        </row>
        <row r="169">
          <cell r="A169" t="str">
            <v>Price</v>
          </cell>
          <cell r="C169">
            <v>0</v>
          </cell>
          <cell r="D169">
            <v>0</v>
          </cell>
          <cell r="F169">
            <v>4</v>
          </cell>
        </row>
        <row r="170">
          <cell r="A170" t="str">
            <v>Sandifer</v>
          </cell>
          <cell r="B170" t="str">
            <v>Sea</v>
          </cell>
          <cell r="C170">
            <v>0.5</v>
          </cell>
          <cell r="D170">
            <v>5.5</v>
          </cell>
          <cell r="F170">
            <v>1</v>
          </cell>
        </row>
        <row r="171">
          <cell r="A171" t="str">
            <v>Simpson</v>
          </cell>
          <cell r="B171" t="str">
            <v>Sea</v>
          </cell>
          <cell r="C171">
            <v>0</v>
          </cell>
          <cell r="D171">
            <v>0</v>
          </cell>
          <cell r="F17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Hou"/>
      <sheetName val="at LA"/>
      <sheetName val="vs Cle"/>
      <sheetName val="at TB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57</v>
          </cell>
          <cell r="M6">
            <v>70</v>
          </cell>
        </row>
        <row r="7">
          <cell r="D7">
            <v>19</v>
          </cell>
          <cell r="M7">
            <v>28</v>
          </cell>
        </row>
        <row r="8">
          <cell r="D8">
            <v>31</v>
          </cell>
          <cell r="M8">
            <v>35</v>
          </cell>
        </row>
        <row r="9">
          <cell r="D9">
            <v>7</v>
          </cell>
          <cell r="M9">
            <v>7</v>
          </cell>
        </row>
        <row r="10">
          <cell r="C10">
            <v>21</v>
          </cell>
          <cell r="D10">
            <v>52</v>
          </cell>
          <cell r="E10">
            <v>0.40384615384615385</v>
          </cell>
          <cell r="N10">
            <v>0.375</v>
          </cell>
          <cell r="R10" t="str">
            <v>21/52</v>
          </cell>
          <cell r="S10" t="str">
            <v>21/56</v>
          </cell>
        </row>
        <row r="12">
          <cell r="D12">
            <v>116</v>
          </cell>
          <cell r="M12">
            <v>157</v>
          </cell>
        </row>
        <row r="13">
          <cell r="D13">
            <v>383</v>
          </cell>
          <cell r="M13">
            <v>511</v>
          </cell>
        </row>
        <row r="14">
          <cell r="D14">
            <v>3.3017241379310347</v>
          </cell>
          <cell r="M14">
            <v>3.2547770700636942</v>
          </cell>
        </row>
        <row r="16">
          <cell r="D16">
            <v>110</v>
          </cell>
          <cell r="M16">
            <v>94</v>
          </cell>
        </row>
        <row r="17">
          <cell r="D17">
            <v>48</v>
          </cell>
          <cell r="M17">
            <v>47</v>
          </cell>
        </row>
        <row r="18">
          <cell r="D18">
            <v>43.636363636363633</v>
          </cell>
          <cell r="M18">
            <v>50</v>
          </cell>
        </row>
        <row r="19">
          <cell r="D19">
            <v>722</v>
          </cell>
          <cell r="M19">
            <v>704</v>
          </cell>
        </row>
        <row r="20">
          <cell r="D20">
            <v>26</v>
          </cell>
          <cell r="M20">
            <v>3</v>
          </cell>
        </row>
        <row r="21">
          <cell r="D21">
            <v>225</v>
          </cell>
          <cell r="M21">
            <v>15</v>
          </cell>
        </row>
        <row r="22">
          <cell r="D22">
            <v>497</v>
          </cell>
          <cell r="M22">
            <v>689</v>
          </cell>
        </row>
        <row r="23">
          <cell r="D23">
            <v>3.6544117647058822</v>
          </cell>
          <cell r="M23">
            <v>7.1030927835051543</v>
          </cell>
        </row>
        <row r="24">
          <cell r="D24">
            <v>15.041666666666666</v>
          </cell>
          <cell r="M24">
            <v>14.978723404255319</v>
          </cell>
        </row>
        <row r="27">
          <cell r="D27">
            <v>880</v>
          </cell>
          <cell r="M27">
            <v>1200</v>
          </cell>
        </row>
        <row r="28">
          <cell r="D28">
            <v>43.522727272727273</v>
          </cell>
          <cell r="M28">
            <v>42.583333333333336</v>
          </cell>
        </row>
        <row r="29">
          <cell r="D29">
            <v>56.477272727272734</v>
          </cell>
          <cell r="M29">
            <v>57.416666666666671</v>
          </cell>
        </row>
        <row r="31">
          <cell r="D31">
            <v>252</v>
          </cell>
          <cell r="M31">
            <v>254</v>
          </cell>
        </row>
        <row r="32">
          <cell r="D32">
            <v>3.4920634920634921</v>
          </cell>
          <cell r="M32">
            <v>4.7244094488188972</v>
          </cell>
        </row>
        <row r="35">
          <cell r="D35">
            <v>5</v>
          </cell>
          <cell r="M35">
            <v>2</v>
          </cell>
        </row>
        <row r="36">
          <cell r="D36">
            <v>61</v>
          </cell>
          <cell r="M36">
            <v>26</v>
          </cell>
        </row>
        <row r="37">
          <cell r="D37">
            <v>0</v>
          </cell>
          <cell r="M37">
            <v>0</v>
          </cell>
        </row>
        <row r="39">
          <cell r="D39">
            <v>26</v>
          </cell>
          <cell r="M39">
            <v>21</v>
          </cell>
        </row>
        <row r="40">
          <cell r="D40">
            <v>1032</v>
          </cell>
          <cell r="M40">
            <v>799</v>
          </cell>
        </row>
        <row r="41">
          <cell r="D41">
            <v>39.692307692307693</v>
          </cell>
          <cell r="M41">
            <v>38.047619047619051</v>
          </cell>
        </row>
        <row r="43">
          <cell r="D43">
            <v>10</v>
          </cell>
          <cell r="M43">
            <v>17</v>
          </cell>
        </row>
        <row r="44">
          <cell r="D44">
            <v>78</v>
          </cell>
          <cell r="M44">
            <v>132</v>
          </cell>
        </row>
        <row r="45">
          <cell r="D45">
            <v>7.8</v>
          </cell>
          <cell r="M45">
            <v>7.7647058823529411</v>
          </cell>
        </row>
        <row r="46">
          <cell r="D46">
            <v>0</v>
          </cell>
          <cell r="M46">
            <v>0</v>
          </cell>
        </row>
        <row r="48">
          <cell r="D48">
            <v>22</v>
          </cell>
          <cell r="M48">
            <v>10</v>
          </cell>
        </row>
        <row r="49">
          <cell r="D49">
            <v>536</v>
          </cell>
          <cell r="M49">
            <v>200</v>
          </cell>
        </row>
        <row r="50">
          <cell r="D50">
            <v>24.363636363636363</v>
          </cell>
          <cell r="M50">
            <v>20</v>
          </cell>
        </row>
        <row r="51">
          <cell r="D51">
            <v>1</v>
          </cell>
          <cell r="M51">
            <v>0</v>
          </cell>
        </row>
        <row r="53">
          <cell r="D53">
            <v>30</v>
          </cell>
          <cell r="M53">
            <v>36</v>
          </cell>
        </row>
        <row r="54">
          <cell r="D54">
            <v>204</v>
          </cell>
          <cell r="M54">
            <v>269</v>
          </cell>
        </row>
        <row r="56">
          <cell r="D56">
            <v>12</v>
          </cell>
          <cell r="M56">
            <v>8</v>
          </cell>
        </row>
        <row r="57">
          <cell r="D57">
            <v>6</v>
          </cell>
          <cell r="M57">
            <v>4</v>
          </cell>
        </row>
        <row r="58">
          <cell r="D58">
            <v>0</v>
          </cell>
          <cell r="M58">
            <v>0</v>
          </cell>
        </row>
        <row r="59">
          <cell r="D59">
            <v>3</v>
          </cell>
          <cell r="M59">
            <v>6</v>
          </cell>
        </row>
        <row r="60">
          <cell r="D60">
            <v>0</v>
          </cell>
          <cell r="M60">
            <v>0</v>
          </cell>
        </row>
        <row r="62">
          <cell r="D62">
            <v>41</v>
          </cell>
          <cell r="M62">
            <v>97</v>
          </cell>
        </row>
        <row r="63">
          <cell r="D63">
            <v>5</v>
          </cell>
          <cell r="M63">
            <v>10</v>
          </cell>
        </row>
        <row r="64">
          <cell r="D64">
            <v>3</v>
          </cell>
          <cell r="M64">
            <v>3</v>
          </cell>
        </row>
        <row r="65">
          <cell r="D65">
            <v>1</v>
          </cell>
          <cell r="M65">
            <v>7</v>
          </cell>
        </row>
        <row r="66">
          <cell r="D66">
            <v>1</v>
          </cell>
          <cell r="M66">
            <v>0</v>
          </cell>
        </row>
        <row r="67">
          <cell r="D67">
            <v>5</v>
          </cell>
          <cell r="M67">
            <v>10</v>
          </cell>
        </row>
        <row r="68">
          <cell r="D68">
            <v>0</v>
          </cell>
          <cell r="M68">
            <v>0</v>
          </cell>
        </row>
        <row r="69">
          <cell r="D69">
            <v>2</v>
          </cell>
          <cell r="M69">
            <v>9</v>
          </cell>
        </row>
        <row r="70">
          <cell r="D70">
            <v>8</v>
          </cell>
          <cell r="M70">
            <v>13</v>
          </cell>
        </row>
        <row r="71">
          <cell r="D71">
            <v>25</v>
          </cell>
          <cell r="M71">
            <v>69.230769230769226</v>
          </cell>
        </row>
        <row r="72">
          <cell r="D72" t="str">
            <v>28:16</v>
          </cell>
          <cell r="M72" t="str">
            <v>31:44</v>
          </cell>
        </row>
        <row r="76">
          <cell r="A76" t="str">
            <v>Bartkowski</v>
          </cell>
          <cell r="B76" t="str">
            <v>Atl</v>
          </cell>
          <cell r="C76">
            <v>7</v>
          </cell>
          <cell r="D76">
            <v>7</v>
          </cell>
          <cell r="F76">
            <v>4</v>
          </cell>
          <cell r="G76">
            <v>0</v>
          </cell>
          <cell r="H76">
            <v>2</v>
          </cell>
        </row>
        <row r="77">
          <cell r="A77" t="str">
            <v>Bean</v>
          </cell>
          <cell r="B77" t="str">
            <v>Atl</v>
          </cell>
          <cell r="C77">
            <v>42</v>
          </cell>
          <cell r="D77">
            <v>144</v>
          </cell>
          <cell r="F77">
            <v>19</v>
          </cell>
          <cell r="G77">
            <v>0</v>
          </cell>
          <cell r="H77">
            <v>1</v>
          </cell>
        </row>
        <row r="78">
          <cell r="A78" t="str">
            <v>Esposito</v>
          </cell>
          <cell r="B78" t="str">
            <v>Atl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Francis</v>
          </cell>
          <cell r="B79" t="str">
            <v>Atl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Franklin</v>
          </cell>
          <cell r="B80" t="str">
            <v>Atl</v>
          </cell>
          <cell r="C80">
            <v>1</v>
          </cell>
          <cell r="D80">
            <v>-5</v>
          </cell>
          <cell r="F80">
            <v>-5</v>
          </cell>
          <cell r="G80">
            <v>0</v>
          </cell>
          <cell r="H80">
            <v>0</v>
          </cell>
        </row>
        <row r="81">
          <cell r="A81" t="str">
            <v>Jones</v>
          </cell>
          <cell r="B81" t="str">
            <v>Atl</v>
          </cell>
          <cell r="C81">
            <v>4</v>
          </cell>
          <cell r="D81">
            <v>17</v>
          </cell>
          <cell r="F81">
            <v>17</v>
          </cell>
          <cell r="G81">
            <v>0</v>
          </cell>
          <cell r="H81">
            <v>1</v>
          </cell>
        </row>
        <row r="82">
          <cell r="A82" t="str">
            <v>Patton</v>
          </cell>
          <cell r="B82" t="str">
            <v>Atl</v>
          </cell>
          <cell r="C82">
            <v>22</v>
          </cell>
          <cell r="D82">
            <v>37</v>
          </cell>
          <cell r="F82">
            <v>16</v>
          </cell>
          <cell r="G82">
            <v>1</v>
          </cell>
          <cell r="H82">
            <v>2</v>
          </cell>
        </row>
        <row r="83">
          <cell r="A83" t="str">
            <v>Pearson</v>
          </cell>
          <cell r="B83" t="str">
            <v>Atl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Stanback</v>
          </cell>
          <cell r="B84" t="str">
            <v>Atl</v>
          </cell>
          <cell r="C84">
            <v>31</v>
          </cell>
          <cell r="D84">
            <v>134</v>
          </cell>
          <cell r="F84">
            <v>25</v>
          </cell>
          <cell r="G84">
            <v>1</v>
          </cell>
          <cell r="H84">
            <v>0</v>
          </cell>
        </row>
        <row r="85">
          <cell r="A85" t="str">
            <v>Strong</v>
          </cell>
          <cell r="B85" t="str">
            <v>Atl</v>
          </cell>
          <cell r="C85">
            <v>9</v>
          </cell>
          <cell r="D85">
            <v>49</v>
          </cell>
          <cell r="F85">
            <v>16</v>
          </cell>
          <cell r="G85">
            <v>1</v>
          </cell>
          <cell r="H85">
            <v>0</v>
          </cell>
        </row>
        <row r="90">
          <cell r="A90" t="str">
            <v>Bean</v>
          </cell>
          <cell r="B90" t="str">
            <v>Atl</v>
          </cell>
          <cell r="C90">
            <v>6</v>
          </cell>
          <cell r="D90">
            <v>61</v>
          </cell>
          <cell r="F90">
            <v>17</v>
          </cell>
          <cell r="G90">
            <v>0</v>
          </cell>
          <cell r="H90">
            <v>0</v>
          </cell>
        </row>
        <row r="91">
          <cell r="A91" t="str">
            <v>Esposito</v>
          </cell>
          <cell r="B91" t="str">
            <v>Atl</v>
          </cell>
          <cell r="C91">
            <v>2</v>
          </cell>
          <cell r="D91">
            <v>12</v>
          </cell>
          <cell r="F91">
            <v>11</v>
          </cell>
          <cell r="G91">
            <v>1</v>
          </cell>
          <cell r="H91">
            <v>0</v>
          </cell>
        </row>
        <row r="92">
          <cell r="A92" t="str">
            <v>Francis</v>
          </cell>
          <cell r="B92" t="str">
            <v>Atl</v>
          </cell>
          <cell r="C92">
            <v>10</v>
          </cell>
          <cell r="D92">
            <v>215</v>
          </cell>
          <cell r="F92">
            <v>54</v>
          </cell>
          <cell r="G92">
            <v>0</v>
          </cell>
          <cell r="H92">
            <v>0</v>
          </cell>
        </row>
        <row r="93">
          <cell r="A93" t="str">
            <v>Franklin</v>
          </cell>
          <cell r="B93" t="str">
            <v>Atl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Jackson,A</v>
          </cell>
          <cell r="B94" t="str">
            <v>Atl</v>
          </cell>
          <cell r="C94">
            <v>6</v>
          </cell>
          <cell r="D94">
            <v>161</v>
          </cell>
          <cell r="F94">
            <v>71</v>
          </cell>
          <cell r="G94">
            <v>0</v>
          </cell>
          <cell r="H94">
            <v>1</v>
          </cell>
        </row>
        <row r="95">
          <cell r="A95" t="str">
            <v>Jenkins</v>
          </cell>
          <cell r="B95" t="str">
            <v>Atl</v>
          </cell>
          <cell r="C95">
            <v>7</v>
          </cell>
          <cell r="D95">
            <v>77</v>
          </cell>
          <cell r="F95">
            <v>27</v>
          </cell>
          <cell r="G95">
            <v>0</v>
          </cell>
          <cell r="H95">
            <v>0</v>
          </cell>
        </row>
        <row r="96">
          <cell r="A96" t="str">
            <v>Mitchell</v>
          </cell>
          <cell r="B96" t="str">
            <v>Atl</v>
          </cell>
          <cell r="C96">
            <v>3</v>
          </cell>
          <cell r="D96">
            <v>30</v>
          </cell>
          <cell r="F96">
            <v>18</v>
          </cell>
          <cell r="G96">
            <v>0</v>
          </cell>
          <cell r="H96">
            <v>0</v>
          </cell>
        </row>
        <row r="97">
          <cell r="A97" t="str">
            <v>Patton</v>
          </cell>
          <cell r="B97" t="str">
            <v>Atl</v>
          </cell>
          <cell r="C97">
            <v>1</v>
          </cell>
          <cell r="D97">
            <v>20</v>
          </cell>
          <cell r="F97">
            <v>20</v>
          </cell>
          <cell r="G97">
            <v>0</v>
          </cell>
          <cell r="H97">
            <v>0</v>
          </cell>
        </row>
        <row r="98">
          <cell r="A98" t="str">
            <v>Pearson</v>
          </cell>
          <cell r="B98" t="str">
            <v>Atl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Ryckman</v>
          </cell>
          <cell r="B99" t="str">
            <v>Atl</v>
          </cell>
          <cell r="C99">
            <v>8</v>
          </cell>
          <cell r="D99">
            <v>104</v>
          </cell>
          <cell r="F99">
            <v>35</v>
          </cell>
          <cell r="G99">
            <v>0</v>
          </cell>
          <cell r="H99">
            <v>1</v>
          </cell>
        </row>
        <row r="100">
          <cell r="A100" t="str">
            <v>Stanback</v>
          </cell>
          <cell r="B100" t="str">
            <v>Atl</v>
          </cell>
          <cell r="C100">
            <v>1</v>
          </cell>
          <cell r="D100">
            <v>12</v>
          </cell>
          <cell r="F100">
            <v>12</v>
          </cell>
          <cell r="G100">
            <v>0</v>
          </cell>
          <cell r="H100">
            <v>0</v>
          </cell>
        </row>
        <row r="101">
          <cell r="A101" t="str">
            <v>Strong</v>
          </cell>
          <cell r="B101" t="str">
            <v>Atl</v>
          </cell>
          <cell r="C101">
            <v>3</v>
          </cell>
          <cell r="D101">
            <v>21</v>
          </cell>
          <cell r="F101">
            <v>13</v>
          </cell>
          <cell r="G101">
            <v>0</v>
          </cell>
          <cell r="H101">
            <v>0</v>
          </cell>
        </row>
        <row r="102">
          <cell r="A102" t="str">
            <v>Wright</v>
          </cell>
          <cell r="B102" t="str">
            <v>Atl</v>
          </cell>
          <cell r="C102">
            <v>1</v>
          </cell>
          <cell r="D102">
            <v>9</v>
          </cell>
          <cell r="F102">
            <v>9</v>
          </cell>
          <cell r="G102">
            <v>0</v>
          </cell>
          <cell r="H102">
            <v>0</v>
          </cell>
        </row>
        <row r="107">
          <cell r="A107" t="str">
            <v>Bartkowski</v>
          </cell>
          <cell r="B107" t="str">
            <v>Atl</v>
          </cell>
          <cell r="C107">
            <v>48</v>
          </cell>
          <cell r="D107">
            <v>25</v>
          </cell>
          <cell r="E107">
            <v>52.083333333333336</v>
          </cell>
          <cell r="F107">
            <v>344</v>
          </cell>
          <cell r="G107">
            <v>1</v>
          </cell>
          <cell r="H107">
            <v>35</v>
          </cell>
          <cell r="I107">
            <v>0</v>
          </cell>
          <cell r="J107">
            <v>2.083333333333333</v>
          </cell>
          <cell r="K107">
            <v>0</v>
          </cell>
          <cell r="L107">
            <v>7.166666666666667</v>
          </cell>
          <cell r="M107">
            <v>82.291666666666671</v>
          </cell>
          <cell r="N107">
            <v>0</v>
          </cell>
          <cell r="O107">
            <v>6</v>
          </cell>
        </row>
        <row r="108">
          <cell r="A108" t="str">
            <v>Bean</v>
          </cell>
          <cell r="B108" t="str">
            <v>Atl</v>
          </cell>
          <cell r="C108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39.583333333333336</v>
          </cell>
          <cell r="N108">
            <v>0</v>
          </cell>
          <cell r="O108">
            <v>0</v>
          </cell>
        </row>
        <row r="109">
          <cell r="A109" t="str">
            <v>Jones</v>
          </cell>
          <cell r="B109" t="str">
            <v>Atl</v>
          </cell>
          <cell r="C109">
            <v>61</v>
          </cell>
          <cell r="D109">
            <v>23</v>
          </cell>
          <cell r="E109">
            <v>37.704918032786885</v>
          </cell>
          <cell r="F109">
            <v>378</v>
          </cell>
          <cell r="G109">
            <v>0</v>
          </cell>
          <cell r="H109">
            <v>71</v>
          </cell>
          <cell r="I109">
            <v>5</v>
          </cell>
          <cell r="J109">
            <v>0</v>
          </cell>
          <cell r="K109">
            <v>8.1967213114754092</v>
          </cell>
          <cell r="L109">
            <v>6.1967213114754101</v>
          </cell>
          <cell r="M109">
            <v>25.170765027322407</v>
          </cell>
          <cell r="N109">
            <v>4</v>
          </cell>
          <cell r="O109">
            <v>20</v>
          </cell>
        </row>
        <row r="115">
          <cell r="A115" t="str">
            <v>Byas</v>
          </cell>
          <cell r="B115" t="str">
            <v>Atl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Glazebrook</v>
          </cell>
          <cell r="B116" t="str">
            <v>Atl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 t="str">
            <v>Jackson,A</v>
          </cell>
          <cell r="B117" t="str">
            <v>Atl</v>
          </cell>
          <cell r="C117">
            <v>4</v>
          </cell>
          <cell r="D117">
            <v>2</v>
          </cell>
          <cell r="E117">
            <v>20</v>
          </cell>
          <cell r="G117">
            <v>11</v>
          </cell>
          <cell r="H117">
            <v>0</v>
          </cell>
          <cell r="I117">
            <v>0</v>
          </cell>
        </row>
        <row r="118">
          <cell r="A118" t="str">
            <v>Lawrence</v>
          </cell>
          <cell r="B118" t="str">
            <v>Atl</v>
          </cell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 t="str">
            <v>Ryckman</v>
          </cell>
          <cell r="B119" t="str">
            <v>Atl</v>
          </cell>
          <cell r="C119">
            <v>6</v>
          </cell>
          <cell r="D119">
            <v>3</v>
          </cell>
          <cell r="E119">
            <v>58</v>
          </cell>
          <cell r="G119">
            <v>43</v>
          </cell>
          <cell r="H119">
            <v>0</v>
          </cell>
          <cell r="I119">
            <v>0</v>
          </cell>
        </row>
        <row r="125">
          <cell r="A125" t="str">
            <v>Fields</v>
          </cell>
          <cell r="B125" t="str">
            <v>Atl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Franklin</v>
          </cell>
          <cell r="B126" t="str">
            <v>Atl</v>
          </cell>
          <cell r="C126">
            <v>4</v>
          </cell>
          <cell r="D126">
            <v>110</v>
          </cell>
          <cell r="F126">
            <v>37</v>
          </cell>
          <cell r="G126">
            <v>0</v>
          </cell>
          <cell r="H126">
            <v>0</v>
          </cell>
        </row>
        <row r="127">
          <cell r="A127" t="str">
            <v>Jackson,A</v>
          </cell>
          <cell r="B127" t="str">
            <v>Atl</v>
          </cell>
          <cell r="C127">
            <v>7</v>
          </cell>
          <cell r="D127">
            <v>157</v>
          </cell>
          <cell r="F127">
            <v>34</v>
          </cell>
          <cell r="G127">
            <v>0</v>
          </cell>
          <cell r="H127">
            <v>0</v>
          </cell>
        </row>
        <row r="128">
          <cell r="A128" t="str">
            <v>Mitchell</v>
          </cell>
          <cell r="B128" t="str">
            <v>Atl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Pearson</v>
          </cell>
          <cell r="B129" t="str">
            <v>Atl</v>
          </cell>
          <cell r="C129">
            <v>1</v>
          </cell>
          <cell r="D129">
            <v>50</v>
          </cell>
          <cell r="F129">
            <v>50</v>
          </cell>
          <cell r="G129">
            <v>0</v>
          </cell>
          <cell r="H129">
            <v>0</v>
          </cell>
        </row>
        <row r="130">
          <cell r="A130" t="str">
            <v>Pridemore</v>
          </cell>
          <cell r="B130" t="str">
            <v>Atl</v>
          </cell>
          <cell r="C130">
            <v>5</v>
          </cell>
          <cell r="D130">
            <v>88</v>
          </cell>
          <cell r="F130">
            <v>24</v>
          </cell>
          <cell r="G130">
            <v>0</v>
          </cell>
          <cell r="H130">
            <v>0</v>
          </cell>
        </row>
        <row r="131">
          <cell r="A131" t="str">
            <v>Strong</v>
          </cell>
          <cell r="B131" t="str">
            <v>Atl</v>
          </cell>
          <cell r="C131">
            <v>4</v>
          </cell>
          <cell r="D131">
            <v>63</v>
          </cell>
          <cell r="F131">
            <v>21</v>
          </cell>
          <cell r="G131">
            <v>0</v>
          </cell>
          <cell r="H131">
            <v>0</v>
          </cell>
        </row>
        <row r="132">
          <cell r="A132" t="str">
            <v>Wright</v>
          </cell>
          <cell r="B132" t="str">
            <v>Atl</v>
          </cell>
          <cell r="C132">
            <v>1</v>
          </cell>
          <cell r="D132">
            <v>68</v>
          </cell>
          <cell r="F132">
            <v>68</v>
          </cell>
          <cell r="G132">
            <v>1</v>
          </cell>
          <cell r="H132">
            <v>0</v>
          </cell>
        </row>
        <row r="136">
          <cell r="A136" t="str">
            <v>James</v>
          </cell>
          <cell r="B136" t="str">
            <v>Atl</v>
          </cell>
          <cell r="C136">
            <v>26</v>
          </cell>
          <cell r="D136">
            <v>1032</v>
          </cell>
          <cell r="F136">
            <v>54</v>
          </cell>
          <cell r="G136">
            <v>0</v>
          </cell>
          <cell r="H136">
            <v>0</v>
          </cell>
        </row>
        <row r="144">
          <cell r="A144" t="str">
            <v>Mazzetti</v>
          </cell>
          <cell r="B144" t="str">
            <v>Atl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Steinfort</v>
          </cell>
          <cell r="B145" t="str">
            <v>Atl</v>
          </cell>
          <cell r="C145">
            <v>11</v>
          </cell>
          <cell r="D145">
            <v>1</v>
          </cell>
          <cell r="E145">
            <v>4</v>
          </cell>
          <cell r="F145">
            <v>4</v>
          </cell>
          <cell r="G145">
            <v>8</v>
          </cell>
          <cell r="H145">
            <v>2</v>
          </cell>
          <cell r="J145">
            <v>28</v>
          </cell>
          <cell r="L145">
            <v>0</v>
          </cell>
          <cell r="M145">
            <v>0</v>
          </cell>
          <cell r="N145">
            <v>4</v>
          </cell>
          <cell r="O145">
            <v>2</v>
          </cell>
          <cell r="P145">
            <v>2</v>
          </cell>
          <cell r="Q145">
            <v>0</v>
          </cell>
          <cell r="R145">
            <v>2</v>
          </cell>
          <cell r="S145">
            <v>0</v>
          </cell>
          <cell r="T145">
            <v>0</v>
          </cell>
          <cell r="U145">
            <v>0</v>
          </cell>
        </row>
        <row r="150">
          <cell r="A150" t="str">
            <v>Byas</v>
          </cell>
          <cell r="B150" t="str">
            <v>Atl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Easterling</v>
          </cell>
          <cell r="B151" t="str">
            <v>Atl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Faumuina</v>
          </cell>
          <cell r="B152" t="str">
            <v>Atl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Lawrence</v>
          </cell>
          <cell r="B153" t="str">
            <v>Atl</v>
          </cell>
          <cell r="C153">
            <v>2</v>
          </cell>
          <cell r="D153">
            <v>26</v>
          </cell>
          <cell r="F153">
            <v>15</v>
          </cell>
          <cell r="G153">
            <v>0</v>
          </cell>
          <cell r="H153">
            <v>0</v>
          </cell>
        </row>
        <row r="154">
          <cell r="A154" t="str">
            <v>Pridemore</v>
          </cell>
          <cell r="B154" t="str">
            <v>Atl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Reed</v>
          </cell>
          <cell r="B155" t="str">
            <v>Atl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65">
          <cell r="A165" t="str">
            <v>Bailey</v>
          </cell>
          <cell r="B165" t="str">
            <v>Atl</v>
          </cell>
          <cell r="C165">
            <v>0</v>
          </cell>
          <cell r="D165">
            <v>0</v>
          </cell>
          <cell r="F165">
            <v>1</v>
          </cell>
        </row>
        <row r="166">
          <cell r="A166" t="str">
            <v>Brezina</v>
          </cell>
          <cell r="B166" t="str">
            <v>Atl</v>
          </cell>
          <cell r="C166">
            <v>0</v>
          </cell>
          <cell r="D166">
            <v>0</v>
          </cell>
          <cell r="F166">
            <v>10</v>
          </cell>
        </row>
        <row r="167">
          <cell r="A167" t="str">
            <v>Faumuina</v>
          </cell>
          <cell r="B167" t="str">
            <v>Atl</v>
          </cell>
          <cell r="C167">
            <v>0</v>
          </cell>
          <cell r="D167">
            <v>0</v>
          </cell>
          <cell r="F167">
            <v>3</v>
          </cell>
        </row>
        <row r="168">
          <cell r="A168" t="str">
            <v>Fields</v>
          </cell>
          <cell r="B168" t="str">
            <v>Atl</v>
          </cell>
          <cell r="C168">
            <v>0.5</v>
          </cell>
          <cell r="D168">
            <v>2.5</v>
          </cell>
          <cell r="F168">
            <v>2</v>
          </cell>
        </row>
        <row r="169">
          <cell r="A169" t="str">
            <v>Humphrey</v>
          </cell>
          <cell r="B169" t="str">
            <v>Atl</v>
          </cell>
          <cell r="C169">
            <v>0</v>
          </cell>
          <cell r="D169">
            <v>0</v>
          </cell>
          <cell r="F169">
            <v>1</v>
          </cell>
        </row>
        <row r="170">
          <cell r="A170" t="str">
            <v>Kuykendall</v>
          </cell>
          <cell r="B170" t="str">
            <v>Atl</v>
          </cell>
          <cell r="C170">
            <v>0</v>
          </cell>
          <cell r="D170">
            <v>0</v>
          </cell>
          <cell r="F170">
            <v>4</v>
          </cell>
        </row>
        <row r="171">
          <cell r="A171" t="str">
            <v>McClain</v>
          </cell>
          <cell r="B171" t="str">
            <v>Atl</v>
          </cell>
          <cell r="C171">
            <v>1.5</v>
          </cell>
          <cell r="D171">
            <v>9.5</v>
          </cell>
          <cell r="F171">
            <v>7.5</v>
          </cell>
        </row>
        <row r="172">
          <cell r="A172" t="str">
            <v>Merrow</v>
          </cell>
          <cell r="B172" t="str">
            <v>Atl</v>
          </cell>
          <cell r="C172">
            <v>0</v>
          </cell>
          <cell r="D172">
            <v>0</v>
          </cell>
          <cell r="F172">
            <v>4.5</v>
          </cell>
        </row>
        <row r="173">
          <cell r="A173" t="str">
            <v>Pennywell</v>
          </cell>
          <cell r="B173" t="str">
            <v>Atl</v>
          </cell>
          <cell r="C173">
            <v>0.5</v>
          </cell>
          <cell r="D173">
            <v>2.5</v>
          </cell>
          <cell r="F173">
            <v>6.5</v>
          </cell>
        </row>
        <row r="174">
          <cell r="A174" t="str">
            <v>Pridemore</v>
          </cell>
          <cell r="B174" t="str">
            <v>Atl</v>
          </cell>
          <cell r="C174">
            <v>0</v>
          </cell>
          <cell r="D174">
            <v>0</v>
          </cell>
          <cell r="F174">
            <v>2</v>
          </cell>
        </row>
        <row r="175">
          <cell r="A175" t="str">
            <v>Stewart</v>
          </cell>
          <cell r="B175" t="str">
            <v>Atl</v>
          </cell>
          <cell r="C175">
            <v>0</v>
          </cell>
          <cell r="D175">
            <v>0</v>
          </cell>
          <cell r="F175">
            <v>1</v>
          </cell>
        </row>
        <row r="176">
          <cell r="A176" t="str">
            <v>Yeates</v>
          </cell>
          <cell r="B176" t="str">
            <v>Atl</v>
          </cell>
          <cell r="C176">
            <v>0.5</v>
          </cell>
          <cell r="D176">
            <v>0.5</v>
          </cell>
          <cell r="F176">
            <v>4.5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StL"/>
      <sheetName val="at SF"/>
      <sheetName val="at Det"/>
      <sheetName val="vs Min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73</v>
          </cell>
          <cell r="M6">
            <v>72</v>
          </cell>
        </row>
        <row r="7">
          <cell r="D7">
            <v>34</v>
          </cell>
          <cell r="M7">
            <v>36</v>
          </cell>
        </row>
        <row r="8">
          <cell r="D8">
            <v>32</v>
          </cell>
          <cell r="M8">
            <v>31</v>
          </cell>
        </row>
        <row r="9">
          <cell r="D9">
            <v>7</v>
          </cell>
          <cell r="M9">
            <v>5</v>
          </cell>
        </row>
        <row r="10">
          <cell r="C10">
            <v>17</v>
          </cell>
          <cell r="D10">
            <v>48</v>
          </cell>
          <cell r="E10">
            <v>0.35416666666666669</v>
          </cell>
          <cell r="N10">
            <v>0.34042553191489361</v>
          </cell>
          <cell r="R10" t="str">
            <v>17/48</v>
          </cell>
          <cell r="S10" t="str">
            <v>16/47</v>
          </cell>
        </row>
        <row r="12">
          <cell r="D12">
            <v>162</v>
          </cell>
          <cell r="M12">
            <v>153</v>
          </cell>
        </row>
        <row r="13">
          <cell r="D13">
            <v>588</v>
          </cell>
          <cell r="M13">
            <v>660</v>
          </cell>
        </row>
        <row r="14">
          <cell r="D14">
            <v>3.6296296296296298</v>
          </cell>
          <cell r="M14">
            <v>4.3137254901960782</v>
          </cell>
        </row>
        <row r="16">
          <cell r="D16">
            <v>113</v>
          </cell>
          <cell r="M16">
            <v>109</v>
          </cell>
        </row>
        <row r="17">
          <cell r="D17">
            <v>56</v>
          </cell>
          <cell r="M17">
            <v>55</v>
          </cell>
        </row>
        <row r="18">
          <cell r="D18">
            <v>49.557522123893804</v>
          </cell>
          <cell r="M18">
            <v>50.458715596330272</v>
          </cell>
        </row>
        <row r="19">
          <cell r="D19">
            <v>695</v>
          </cell>
          <cell r="M19">
            <v>643</v>
          </cell>
        </row>
        <row r="20">
          <cell r="D20">
            <v>9</v>
          </cell>
          <cell r="M20">
            <v>4</v>
          </cell>
        </row>
        <row r="21">
          <cell r="D21">
            <v>65</v>
          </cell>
          <cell r="M21">
            <v>27</v>
          </cell>
        </row>
        <row r="22">
          <cell r="D22">
            <v>630</v>
          </cell>
          <cell r="M22">
            <v>616</v>
          </cell>
        </row>
        <row r="23">
          <cell r="D23">
            <v>5.1639344262295079</v>
          </cell>
          <cell r="M23">
            <v>5.4513274336283182</v>
          </cell>
        </row>
        <row r="24">
          <cell r="D24">
            <v>12.410714285714286</v>
          </cell>
          <cell r="M24">
            <v>11.690909090909091</v>
          </cell>
        </row>
        <row r="27">
          <cell r="D27">
            <v>1218</v>
          </cell>
          <cell r="M27">
            <v>1276</v>
          </cell>
        </row>
        <row r="28">
          <cell r="D28">
            <v>48.275862068965516</v>
          </cell>
          <cell r="M28">
            <v>51.724137931034484</v>
          </cell>
        </row>
        <row r="29">
          <cell r="D29">
            <v>51.724137931034484</v>
          </cell>
          <cell r="M29">
            <v>48.275862068965516</v>
          </cell>
        </row>
        <row r="31">
          <cell r="D31">
            <v>284</v>
          </cell>
          <cell r="M31">
            <v>266</v>
          </cell>
        </row>
        <row r="32">
          <cell r="D32">
            <v>4.288732394366197</v>
          </cell>
          <cell r="M32">
            <v>4.7969924812030076</v>
          </cell>
        </row>
        <row r="35">
          <cell r="D35">
            <v>13</v>
          </cell>
          <cell r="M35">
            <v>4</v>
          </cell>
        </row>
        <row r="36">
          <cell r="D36">
            <v>111</v>
          </cell>
          <cell r="M36">
            <v>16</v>
          </cell>
        </row>
        <row r="37">
          <cell r="D37">
            <v>0</v>
          </cell>
          <cell r="M37">
            <v>0</v>
          </cell>
        </row>
        <row r="39">
          <cell r="D39">
            <v>25</v>
          </cell>
          <cell r="M39">
            <v>25</v>
          </cell>
        </row>
        <row r="40">
          <cell r="D40">
            <v>932</v>
          </cell>
          <cell r="M40">
            <v>779</v>
          </cell>
        </row>
        <row r="41">
          <cell r="D41">
            <v>37.28</v>
          </cell>
          <cell r="M41">
            <v>31.16</v>
          </cell>
        </row>
        <row r="43">
          <cell r="D43">
            <v>7</v>
          </cell>
          <cell r="M43">
            <v>12</v>
          </cell>
        </row>
        <row r="44">
          <cell r="D44">
            <v>14</v>
          </cell>
          <cell r="M44">
            <v>76</v>
          </cell>
        </row>
        <row r="45">
          <cell r="D45">
            <v>2</v>
          </cell>
          <cell r="M45">
            <v>6.333333333333333</v>
          </cell>
        </row>
        <row r="46">
          <cell r="D46">
            <v>0</v>
          </cell>
          <cell r="M46">
            <v>0</v>
          </cell>
        </row>
        <row r="48">
          <cell r="D48">
            <v>19</v>
          </cell>
          <cell r="M48">
            <v>13</v>
          </cell>
        </row>
        <row r="49">
          <cell r="D49">
            <v>402</v>
          </cell>
          <cell r="M49">
            <v>255</v>
          </cell>
        </row>
        <row r="50">
          <cell r="D50">
            <v>21.157894736842106</v>
          </cell>
          <cell r="M50">
            <v>19.615384615384617</v>
          </cell>
        </row>
        <row r="51">
          <cell r="D51">
            <v>0</v>
          </cell>
          <cell r="M51">
            <v>0</v>
          </cell>
        </row>
        <row r="53">
          <cell r="D53">
            <v>32</v>
          </cell>
          <cell r="M53">
            <v>28</v>
          </cell>
        </row>
        <row r="54">
          <cell r="D54">
            <v>262</v>
          </cell>
          <cell r="M54">
            <v>271</v>
          </cell>
        </row>
        <row r="56">
          <cell r="D56">
            <v>6</v>
          </cell>
          <cell r="M56">
            <v>12</v>
          </cell>
        </row>
        <row r="57">
          <cell r="D57">
            <v>3</v>
          </cell>
          <cell r="M57">
            <v>5</v>
          </cell>
        </row>
        <row r="58">
          <cell r="D58">
            <v>0</v>
          </cell>
          <cell r="M58">
            <v>0</v>
          </cell>
        </row>
        <row r="59">
          <cell r="D59">
            <v>7</v>
          </cell>
          <cell r="M59">
            <v>3</v>
          </cell>
        </row>
        <row r="60">
          <cell r="D60">
            <v>0</v>
          </cell>
          <cell r="M60">
            <v>0</v>
          </cell>
        </row>
        <row r="62">
          <cell r="D62">
            <v>68</v>
          </cell>
          <cell r="M62">
            <v>87</v>
          </cell>
        </row>
        <row r="63">
          <cell r="D63">
            <v>8</v>
          </cell>
          <cell r="M63">
            <v>10</v>
          </cell>
        </row>
        <row r="64">
          <cell r="D64">
            <v>3</v>
          </cell>
          <cell r="M64">
            <v>7</v>
          </cell>
        </row>
        <row r="65">
          <cell r="D65">
            <v>5</v>
          </cell>
          <cell r="M65">
            <v>3</v>
          </cell>
        </row>
        <row r="66">
          <cell r="D66">
            <v>0</v>
          </cell>
          <cell r="M66">
            <v>0</v>
          </cell>
        </row>
        <row r="67">
          <cell r="D67">
            <v>8</v>
          </cell>
          <cell r="M67">
            <v>9</v>
          </cell>
        </row>
        <row r="68">
          <cell r="D68">
            <v>0</v>
          </cell>
          <cell r="M68">
            <v>0</v>
          </cell>
        </row>
        <row r="69">
          <cell r="D69">
            <v>4</v>
          </cell>
          <cell r="M69">
            <v>6</v>
          </cell>
        </row>
        <row r="70">
          <cell r="D70">
            <v>5</v>
          </cell>
          <cell r="M70">
            <v>7</v>
          </cell>
        </row>
        <row r="71">
          <cell r="D71">
            <v>80</v>
          </cell>
          <cell r="M71">
            <v>85.714285714285708</v>
          </cell>
        </row>
        <row r="72">
          <cell r="D72" t="str">
            <v>32:29</v>
          </cell>
          <cell r="M72" t="str">
            <v>31:03</v>
          </cell>
        </row>
        <row r="76">
          <cell r="A76" t="str">
            <v>Avellini</v>
          </cell>
          <cell r="B76" t="str">
            <v>Chi</v>
          </cell>
          <cell r="C76">
            <v>14</v>
          </cell>
          <cell r="D76">
            <v>22</v>
          </cell>
          <cell r="F76">
            <v>4</v>
          </cell>
          <cell r="G76">
            <v>0</v>
          </cell>
          <cell r="H76">
            <v>1</v>
          </cell>
        </row>
        <row r="77">
          <cell r="A77" t="str">
            <v>Baschnagel</v>
          </cell>
          <cell r="B77" t="str">
            <v>Chi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Best</v>
          </cell>
          <cell r="B78" t="str">
            <v>Chi</v>
          </cell>
          <cell r="C78">
            <v>2</v>
          </cell>
          <cell r="D78">
            <v>21</v>
          </cell>
          <cell r="F78">
            <v>16</v>
          </cell>
          <cell r="G78">
            <v>1</v>
          </cell>
          <cell r="H78">
            <v>0</v>
          </cell>
        </row>
        <row r="79">
          <cell r="A79" t="str">
            <v>Earl</v>
          </cell>
          <cell r="B79" t="str">
            <v>Chi</v>
          </cell>
          <cell r="C79">
            <v>1</v>
          </cell>
          <cell r="D79">
            <v>5</v>
          </cell>
          <cell r="F79">
            <v>5</v>
          </cell>
          <cell r="G79">
            <v>0</v>
          </cell>
          <cell r="H79">
            <v>0</v>
          </cell>
        </row>
        <row r="80">
          <cell r="A80" t="str">
            <v>Evans</v>
          </cell>
          <cell r="B80" t="str">
            <v>Chi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Harper</v>
          </cell>
          <cell r="B81" t="str">
            <v>Chi</v>
          </cell>
          <cell r="C81">
            <v>51</v>
          </cell>
          <cell r="D81">
            <v>191</v>
          </cell>
          <cell r="F81">
            <v>13</v>
          </cell>
          <cell r="G81">
            <v>2</v>
          </cell>
          <cell r="H81">
            <v>2</v>
          </cell>
        </row>
        <row r="82">
          <cell r="A82" t="str">
            <v>Parsons</v>
          </cell>
          <cell r="B82" t="str">
            <v>Chi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Payton</v>
          </cell>
          <cell r="B83" t="str">
            <v>Chi</v>
          </cell>
          <cell r="C83">
            <v>94</v>
          </cell>
          <cell r="D83">
            <v>349</v>
          </cell>
          <cell r="F83">
            <v>38</v>
          </cell>
          <cell r="G83">
            <v>0</v>
          </cell>
          <cell r="H83">
            <v>2</v>
          </cell>
        </row>
        <row r="84">
          <cell r="A84" t="str">
            <v>Phipps</v>
          </cell>
          <cell r="B84" t="str">
            <v>Chi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90">
          <cell r="A90" t="str">
            <v>Baschnagel</v>
          </cell>
          <cell r="B90" t="str">
            <v>Chi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Cobb</v>
          </cell>
          <cell r="B91" t="str">
            <v>Chi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>Earl</v>
          </cell>
          <cell r="B92" t="str">
            <v>Chi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Harper</v>
          </cell>
          <cell r="B93" t="str">
            <v>Chi</v>
          </cell>
          <cell r="C93">
            <v>12</v>
          </cell>
          <cell r="D93">
            <v>155</v>
          </cell>
          <cell r="F93">
            <v>33</v>
          </cell>
          <cell r="G93">
            <v>3</v>
          </cell>
          <cell r="H93">
            <v>0</v>
          </cell>
        </row>
        <row r="94">
          <cell r="A94" t="str">
            <v>Latta</v>
          </cell>
          <cell r="B94" t="str">
            <v>Chi</v>
          </cell>
          <cell r="C94">
            <v>9</v>
          </cell>
          <cell r="D94">
            <v>85</v>
          </cell>
          <cell r="F94">
            <v>17</v>
          </cell>
          <cell r="G94">
            <v>0</v>
          </cell>
          <cell r="H94">
            <v>0</v>
          </cell>
        </row>
        <row r="95">
          <cell r="A95" t="str">
            <v>Payton</v>
          </cell>
          <cell r="B95" t="str">
            <v>Chi</v>
          </cell>
          <cell r="C95">
            <v>19</v>
          </cell>
          <cell r="D95">
            <v>189</v>
          </cell>
          <cell r="F95">
            <v>49</v>
          </cell>
          <cell r="G95">
            <v>0</v>
          </cell>
          <cell r="H95">
            <v>0</v>
          </cell>
        </row>
        <row r="96">
          <cell r="A96" t="str">
            <v>Rather</v>
          </cell>
          <cell r="B96" t="str">
            <v>Chi</v>
          </cell>
          <cell r="C96">
            <v>1</v>
          </cell>
          <cell r="D96">
            <v>12</v>
          </cell>
          <cell r="E96">
            <v>12</v>
          </cell>
          <cell r="F96">
            <v>12</v>
          </cell>
          <cell r="G96">
            <v>0</v>
          </cell>
          <cell r="H96">
            <v>0</v>
          </cell>
        </row>
        <row r="97">
          <cell r="A97" t="str">
            <v>Richards</v>
          </cell>
          <cell r="B97" t="str">
            <v>Chi</v>
          </cell>
          <cell r="C97">
            <v>6</v>
          </cell>
          <cell r="D97">
            <v>56</v>
          </cell>
          <cell r="E97">
            <v>9.3333333333333339</v>
          </cell>
          <cell r="F97">
            <v>18</v>
          </cell>
          <cell r="G97">
            <v>2</v>
          </cell>
          <cell r="H97">
            <v>0</v>
          </cell>
        </row>
        <row r="98">
          <cell r="A98" t="str">
            <v>Schubert</v>
          </cell>
          <cell r="B98" t="str">
            <v>Chi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Scott</v>
          </cell>
          <cell r="B99" t="str">
            <v>Chi</v>
          </cell>
          <cell r="C99">
            <v>9</v>
          </cell>
          <cell r="D99">
            <v>198</v>
          </cell>
          <cell r="F99">
            <v>44</v>
          </cell>
          <cell r="G99">
            <v>0</v>
          </cell>
          <cell r="H99">
            <v>0</v>
          </cell>
        </row>
        <row r="107">
          <cell r="A107" t="str">
            <v>Avellini</v>
          </cell>
          <cell r="B107" t="str">
            <v>Chi</v>
          </cell>
          <cell r="C107">
            <v>111</v>
          </cell>
          <cell r="D107">
            <v>56</v>
          </cell>
          <cell r="E107">
            <v>50.450450450450447</v>
          </cell>
          <cell r="F107">
            <v>695</v>
          </cell>
          <cell r="G107">
            <v>5</v>
          </cell>
          <cell r="H107">
            <v>49</v>
          </cell>
          <cell r="I107">
            <v>13</v>
          </cell>
          <cell r="J107">
            <v>4.5045045045045047</v>
          </cell>
          <cell r="K107">
            <v>11.711711711711711</v>
          </cell>
          <cell r="L107">
            <v>6.2612612612612617</v>
          </cell>
          <cell r="M107">
            <v>45.645645645645651</v>
          </cell>
          <cell r="N107">
            <v>1</v>
          </cell>
          <cell r="O107">
            <v>9</v>
          </cell>
        </row>
        <row r="108">
          <cell r="A108" t="str">
            <v>Evans</v>
          </cell>
          <cell r="B108" t="str">
            <v>Chi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Harper</v>
          </cell>
          <cell r="B109" t="str">
            <v>Chi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Parsons</v>
          </cell>
          <cell r="B110" t="str">
            <v>Chi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39.583333333333336</v>
          </cell>
          <cell r="N110">
            <v>0</v>
          </cell>
          <cell r="O110">
            <v>0</v>
          </cell>
        </row>
        <row r="111">
          <cell r="A111" t="str">
            <v>Phipps</v>
          </cell>
          <cell r="B111" t="str">
            <v>Chi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Albrecht</v>
          </cell>
          <cell r="B112" t="str">
            <v>Chi</v>
          </cell>
          <cell r="C112">
            <v>1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39.583333333333336</v>
          </cell>
          <cell r="N112">
            <v>0</v>
          </cell>
          <cell r="O112">
            <v>0</v>
          </cell>
        </row>
        <row r="115">
          <cell r="A115" t="str">
            <v>Baschnagel</v>
          </cell>
          <cell r="B115" t="str">
            <v>Chi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Livers</v>
          </cell>
          <cell r="B116" t="str">
            <v>Chi</v>
          </cell>
          <cell r="C116">
            <v>2</v>
          </cell>
          <cell r="D116">
            <v>0</v>
          </cell>
          <cell r="E116">
            <v>-2</v>
          </cell>
          <cell r="G116">
            <v>0</v>
          </cell>
          <cell r="H116">
            <v>0</v>
          </cell>
          <cell r="I116">
            <v>0</v>
          </cell>
        </row>
        <row r="117">
          <cell r="A117" t="str">
            <v>Schubert</v>
          </cell>
          <cell r="B117" t="str">
            <v>Chi</v>
          </cell>
          <cell r="C117">
            <v>5</v>
          </cell>
          <cell r="D117">
            <v>7</v>
          </cell>
          <cell r="E117">
            <v>16</v>
          </cell>
          <cell r="G117">
            <v>10</v>
          </cell>
          <cell r="H117">
            <v>0</v>
          </cell>
          <cell r="I117">
            <v>0</v>
          </cell>
        </row>
        <row r="118">
          <cell r="A118" t="str">
            <v>Walterscheid</v>
          </cell>
          <cell r="B118" t="str">
            <v>Chi</v>
          </cell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25">
          <cell r="A125" t="str">
            <v>Baschnagel</v>
          </cell>
          <cell r="B125" t="str">
            <v>Chi</v>
          </cell>
          <cell r="C125">
            <v>5</v>
          </cell>
          <cell r="D125">
            <v>96</v>
          </cell>
          <cell r="F125">
            <v>24</v>
          </cell>
          <cell r="G125">
            <v>0</v>
          </cell>
          <cell r="H125">
            <v>0</v>
          </cell>
        </row>
        <row r="126">
          <cell r="A126" t="str">
            <v>Earl</v>
          </cell>
          <cell r="B126" t="str">
            <v>Chi</v>
          </cell>
          <cell r="C126">
            <v>1</v>
          </cell>
          <cell r="D126">
            <v>14</v>
          </cell>
          <cell r="F126">
            <v>14</v>
          </cell>
          <cell r="G126">
            <v>0</v>
          </cell>
          <cell r="H126">
            <v>0</v>
          </cell>
        </row>
        <row r="127">
          <cell r="A127" t="str">
            <v>Gaines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Latta</v>
          </cell>
          <cell r="B128" t="str">
            <v>Chi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Morgan</v>
          </cell>
          <cell r="B129" t="str">
            <v>Chi</v>
          </cell>
          <cell r="C129">
            <v>4</v>
          </cell>
          <cell r="D129">
            <v>69</v>
          </cell>
          <cell r="F129">
            <v>25</v>
          </cell>
          <cell r="G129">
            <v>0</v>
          </cell>
          <cell r="H129">
            <v>0</v>
          </cell>
        </row>
        <row r="130">
          <cell r="A130" t="str">
            <v>Muckensturm</v>
          </cell>
          <cell r="B130" t="str">
            <v>Chi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Schubert</v>
          </cell>
          <cell r="B131" t="str">
            <v>Chi</v>
          </cell>
          <cell r="C131">
            <v>3</v>
          </cell>
          <cell r="D131">
            <v>61</v>
          </cell>
          <cell r="F131">
            <v>24</v>
          </cell>
          <cell r="G131">
            <v>0</v>
          </cell>
          <cell r="H131">
            <v>0</v>
          </cell>
        </row>
        <row r="132">
          <cell r="A132" t="str">
            <v>Skibinski</v>
          </cell>
          <cell r="B132" t="str">
            <v>Chi</v>
          </cell>
          <cell r="C132">
            <v>1</v>
          </cell>
          <cell r="D132">
            <v>24</v>
          </cell>
          <cell r="F132">
            <v>24</v>
          </cell>
          <cell r="G132">
            <v>0</v>
          </cell>
          <cell r="H132">
            <v>0</v>
          </cell>
        </row>
        <row r="133">
          <cell r="A133" t="str">
            <v>Spivey</v>
          </cell>
          <cell r="B133" t="str">
            <v>Chi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>Walterscheid</v>
          </cell>
          <cell r="B134" t="str">
            <v>Chi</v>
          </cell>
          <cell r="C134">
            <v>5</v>
          </cell>
          <cell r="D134">
            <v>138</v>
          </cell>
          <cell r="F134">
            <v>35</v>
          </cell>
          <cell r="G134">
            <v>0</v>
          </cell>
          <cell r="H134">
            <v>0</v>
          </cell>
        </row>
        <row r="137">
          <cell r="A137" t="str">
            <v>Parsons</v>
          </cell>
          <cell r="B137" t="str">
            <v>Chi</v>
          </cell>
          <cell r="C137">
            <v>25</v>
          </cell>
          <cell r="D137">
            <v>932</v>
          </cell>
          <cell r="F137">
            <v>60</v>
          </cell>
          <cell r="G137">
            <v>0</v>
          </cell>
          <cell r="H137">
            <v>0</v>
          </cell>
        </row>
        <row r="145">
          <cell r="A145" t="str">
            <v>Thomas</v>
          </cell>
          <cell r="B145" t="str">
            <v>Chi</v>
          </cell>
          <cell r="C145">
            <v>15</v>
          </cell>
          <cell r="D145">
            <v>2</v>
          </cell>
          <cell r="E145">
            <v>8</v>
          </cell>
          <cell r="F145">
            <v>8</v>
          </cell>
          <cell r="G145">
            <v>5</v>
          </cell>
          <cell r="H145">
            <v>4</v>
          </cell>
          <cell r="J145">
            <v>39</v>
          </cell>
          <cell r="L145">
            <v>0</v>
          </cell>
          <cell r="M145">
            <v>0</v>
          </cell>
          <cell r="N145">
            <v>2</v>
          </cell>
          <cell r="O145">
            <v>2</v>
          </cell>
          <cell r="P145">
            <v>2</v>
          </cell>
          <cell r="Q145">
            <v>2</v>
          </cell>
          <cell r="R145">
            <v>1</v>
          </cell>
          <cell r="S145">
            <v>0</v>
          </cell>
          <cell r="T145">
            <v>0</v>
          </cell>
          <cell r="U145">
            <v>0</v>
          </cell>
        </row>
        <row r="151">
          <cell r="A151" t="str">
            <v>Buffone</v>
          </cell>
          <cell r="B151" t="str">
            <v>Chi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Fencik</v>
          </cell>
          <cell r="B152" t="str">
            <v>Chi</v>
          </cell>
          <cell r="C152">
            <v>2</v>
          </cell>
          <cell r="D152">
            <v>16</v>
          </cell>
          <cell r="F152">
            <v>9</v>
          </cell>
          <cell r="G152">
            <v>0</v>
          </cell>
          <cell r="H152">
            <v>0</v>
          </cell>
        </row>
        <row r="153">
          <cell r="A153" t="str">
            <v>Gaines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Livers</v>
          </cell>
          <cell r="B154" t="str">
            <v>Chi</v>
          </cell>
          <cell r="C154">
            <v>1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Plank</v>
          </cell>
          <cell r="B155" t="str">
            <v>Chi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Rives</v>
          </cell>
          <cell r="B156" t="str">
            <v>Chi</v>
          </cell>
          <cell r="C156">
            <v>1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Schmidt</v>
          </cell>
          <cell r="B157" t="str">
            <v>Chi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Walterscheid</v>
          </cell>
          <cell r="B158" t="str">
            <v>Chi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66">
          <cell r="A166" t="str">
            <v>Buffone</v>
          </cell>
          <cell r="B166" t="str">
            <v>Chi</v>
          </cell>
          <cell r="C166">
            <v>0</v>
          </cell>
          <cell r="D166">
            <v>0</v>
          </cell>
          <cell r="F166">
            <v>2</v>
          </cell>
        </row>
        <row r="167">
          <cell r="A167" t="str">
            <v>Campbell</v>
          </cell>
          <cell r="B167" t="str">
            <v>Chi</v>
          </cell>
          <cell r="C167">
            <v>0</v>
          </cell>
          <cell r="D167">
            <v>0</v>
          </cell>
          <cell r="F167">
            <v>3</v>
          </cell>
        </row>
        <row r="168">
          <cell r="A168" t="str">
            <v>Hart</v>
          </cell>
          <cell r="B168" t="str">
            <v>Chi</v>
          </cell>
          <cell r="C168">
            <v>1</v>
          </cell>
          <cell r="D168">
            <v>7</v>
          </cell>
          <cell r="F168">
            <v>7.5</v>
          </cell>
        </row>
        <row r="169">
          <cell r="A169" t="str">
            <v>Hartenstine</v>
          </cell>
          <cell r="B169" t="str">
            <v>Chi</v>
          </cell>
          <cell r="C169">
            <v>2</v>
          </cell>
          <cell r="D169">
            <v>16</v>
          </cell>
          <cell r="F169">
            <v>6</v>
          </cell>
        </row>
        <row r="170">
          <cell r="A170" t="str">
            <v>Herron</v>
          </cell>
          <cell r="B170" t="str">
            <v>Chi</v>
          </cell>
          <cell r="C170">
            <v>0</v>
          </cell>
          <cell r="D170">
            <v>0</v>
          </cell>
          <cell r="F170">
            <v>1</v>
          </cell>
        </row>
        <row r="171">
          <cell r="A171" t="str">
            <v>Meyers</v>
          </cell>
          <cell r="B171" t="str">
            <v>Chi</v>
          </cell>
          <cell r="C171">
            <v>0</v>
          </cell>
          <cell r="D171">
            <v>0</v>
          </cell>
          <cell r="F171">
            <v>2</v>
          </cell>
        </row>
        <row r="172">
          <cell r="A172" t="str">
            <v>Osborne</v>
          </cell>
          <cell r="B172" t="str">
            <v>Chi</v>
          </cell>
          <cell r="C172">
            <v>1</v>
          </cell>
          <cell r="D172">
            <v>4</v>
          </cell>
          <cell r="F172">
            <v>4</v>
          </cell>
        </row>
        <row r="173">
          <cell r="A173" t="str">
            <v>Page</v>
          </cell>
          <cell r="C173">
            <v>0</v>
          </cell>
          <cell r="D173">
            <v>0</v>
          </cell>
          <cell r="F173">
            <v>11.5</v>
          </cell>
        </row>
        <row r="174">
          <cell r="A174" t="str">
            <v>Rydalch</v>
          </cell>
          <cell r="B174" t="str">
            <v>Chi</v>
          </cell>
          <cell r="C174">
            <v>0</v>
          </cell>
          <cell r="D174">
            <v>0</v>
          </cell>
          <cell r="F174">
            <v>2</v>
          </cell>
        </row>
        <row r="175">
          <cell r="A175" t="str">
            <v>Shearer</v>
          </cell>
          <cell r="B175" t="str">
            <v>Chi</v>
          </cell>
          <cell r="C175">
            <v>0</v>
          </cell>
          <cell r="D175">
            <v>0</v>
          </cell>
          <cell r="F17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Bal"/>
      <sheetName val="at NYG"/>
      <sheetName val="at LA"/>
      <sheetName val="vs StL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88</v>
          </cell>
          <cell r="M6">
            <v>67</v>
          </cell>
        </row>
        <row r="7">
          <cell r="D7">
            <v>57</v>
          </cell>
          <cell r="M7">
            <v>21</v>
          </cell>
        </row>
        <row r="8">
          <cell r="D8">
            <v>24</v>
          </cell>
          <cell r="M8">
            <v>41</v>
          </cell>
        </row>
        <row r="9">
          <cell r="D9">
            <v>7</v>
          </cell>
          <cell r="M9">
            <v>5</v>
          </cell>
        </row>
        <row r="10">
          <cell r="C10">
            <v>24</v>
          </cell>
          <cell r="D10">
            <v>53</v>
          </cell>
          <cell r="E10">
            <v>0.45283018867924529</v>
          </cell>
          <cell r="N10">
            <v>0.40816326530612246</v>
          </cell>
          <cell r="R10" t="str">
            <v>24/53</v>
          </cell>
          <cell r="S10" t="str">
            <v>20/49</v>
          </cell>
        </row>
        <row r="12">
          <cell r="D12">
            <v>174</v>
          </cell>
          <cell r="M12">
            <v>112</v>
          </cell>
        </row>
        <row r="13">
          <cell r="D13">
            <v>885</v>
          </cell>
          <cell r="M13">
            <v>375</v>
          </cell>
        </row>
        <row r="14">
          <cell r="D14">
            <v>5.0862068965517242</v>
          </cell>
          <cell r="M14">
            <v>3.3482142857142856</v>
          </cell>
        </row>
        <row r="16">
          <cell r="D16">
            <v>98</v>
          </cell>
          <cell r="M16">
            <v>117</v>
          </cell>
        </row>
        <row r="17">
          <cell r="D17">
            <v>58</v>
          </cell>
          <cell r="M17">
            <v>57</v>
          </cell>
        </row>
        <row r="18">
          <cell r="D18">
            <v>59.183673469387756</v>
          </cell>
          <cell r="M18">
            <v>48.717948717948715</v>
          </cell>
        </row>
        <row r="19">
          <cell r="D19">
            <v>567</v>
          </cell>
          <cell r="M19">
            <v>823</v>
          </cell>
        </row>
        <row r="20">
          <cell r="D20">
            <v>7</v>
          </cell>
          <cell r="M20">
            <v>15</v>
          </cell>
        </row>
        <row r="21">
          <cell r="D21">
            <v>71</v>
          </cell>
          <cell r="M21">
            <v>142</v>
          </cell>
        </row>
        <row r="22">
          <cell r="D22">
            <v>496</v>
          </cell>
          <cell r="M22">
            <v>681</v>
          </cell>
        </row>
        <row r="23">
          <cell r="D23">
            <v>4.7238095238095239</v>
          </cell>
          <cell r="M23">
            <v>5.1590909090909092</v>
          </cell>
        </row>
        <row r="24">
          <cell r="D24">
            <v>9.7758620689655178</v>
          </cell>
          <cell r="M24">
            <v>14.43859649122807</v>
          </cell>
        </row>
        <row r="27">
          <cell r="D27">
            <v>1381</v>
          </cell>
          <cell r="M27">
            <v>1056</v>
          </cell>
        </row>
        <row r="28">
          <cell r="D28">
            <v>64.083997103548157</v>
          </cell>
          <cell r="M28">
            <v>35.511363636363633</v>
          </cell>
        </row>
        <row r="29">
          <cell r="D29">
            <v>35.91600289645185</v>
          </cell>
          <cell r="M29">
            <v>64.48863636363636</v>
          </cell>
        </row>
        <row r="31">
          <cell r="D31">
            <v>279</v>
          </cell>
          <cell r="M31">
            <v>244</v>
          </cell>
        </row>
        <row r="32">
          <cell r="D32">
            <v>4.9498207885304657</v>
          </cell>
          <cell r="M32">
            <v>4.3278688524590168</v>
          </cell>
        </row>
        <row r="35">
          <cell r="D35">
            <v>2</v>
          </cell>
          <cell r="M35">
            <v>6</v>
          </cell>
        </row>
        <row r="36">
          <cell r="D36">
            <v>21</v>
          </cell>
          <cell r="M36">
            <v>70</v>
          </cell>
        </row>
        <row r="37">
          <cell r="D37">
            <v>0</v>
          </cell>
          <cell r="M37">
            <v>1</v>
          </cell>
        </row>
        <row r="39">
          <cell r="D39">
            <v>13</v>
          </cell>
          <cell r="M39">
            <v>20</v>
          </cell>
        </row>
        <row r="40">
          <cell r="D40">
            <v>554</v>
          </cell>
          <cell r="M40">
            <v>746</v>
          </cell>
        </row>
        <row r="41">
          <cell r="D41">
            <v>42.615384615384613</v>
          </cell>
          <cell r="M41">
            <v>37.299999999999997</v>
          </cell>
        </row>
        <row r="43">
          <cell r="D43">
            <v>10</v>
          </cell>
          <cell r="M43">
            <v>5</v>
          </cell>
        </row>
        <row r="44">
          <cell r="D44">
            <v>107</v>
          </cell>
          <cell r="M44">
            <v>28</v>
          </cell>
        </row>
        <row r="45">
          <cell r="D45">
            <v>10.7</v>
          </cell>
          <cell r="M45">
            <v>5.6</v>
          </cell>
        </row>
        <row r="46">
          <cell r="D46">
            <v>0</v>
          </cell>
          <cell r="M46">
            <v>0</v>
          </cell>
        </row>
        <row r="48">
          <cell r="D48">
            <v>11</v>
          </cell>
          <cell r="M48">
            <v>23</v>
          </cell>
        </row>
        <row r="49">
          <cell r="D49">
            <v>262</v>
          </cell>
          <cell r="M49">
            <v>473</v>
          </cell>
        </row>
        <row r="50">
          <cell r="D50">
            <v>23.818181818181817</v>
          </cell>
          <cell r="M50">
            <v>20.565217391304348</v>
          </cell>
        </row>
        <row r="51">
          <cell r="D51">
            <v>0</v>
          </cell>
          <cell r="M51">
            <v>0</v>
          </cell>
        </row>
        <row r="53">
          <cell r="D53">
            <v>18</v>
          </cell>
          <cell r="M53">
            <v>25</v>
          </cell>
        </row>
        <row r="54">
          <cell r="D54">
            <v>182</v>
          </cell>
          <cell r="M54">
            <v>202</v>
          </cell>
        </row>
        <row r="56">
          <cell r="D56">
            <v>5</v>
          </cell>
          <cell r="M56">
            <v>6</v>
          </cell>
        </row>
        <row r="57">
          <cell r="D57">
            <v>5</v>
          </cell>
          <cell r="M57">
            <v>3</v>
          </cell>
        </row>
        <row r="58">
          <cell r="D58">
            <v>0</v>
          </cell>
          <cell r="M58">
            <v>0</v>
          </cell>
        </row>
        <row r="59">
          <cell r="D59">
            <v>3</v>
          </cell>
          <cell r="M59">
            <v>1</v>
          </cell>
        </row>
        <row r="60">
          <cell r="D60">
            <v>0</v>
          </cell>
          <cell r="M60">
            <v>0</v>
          </cell>
        </row>
        <row r="62">
          <cell r="D62">
            <v>115</v>
          </cell>
          <cell r="M62">
            <v>47</v>
          </cell>
        </row>
        <row r="63">
          <cell r="D63">
            <v>14</v>
          </cell>
          <cell r="M63">
            <v>5</v>
          </cell>
        </row>
        <row r="64">
          <cell r="D64">
            <v>8</v>
          </cell>
          <cell r="M64">
            <v>3</v>
          </cell>
        </row>
        <row r="65">
          <cell r="D65">
            <v>5</v>
          </cell>
          <cell r="M65">
            <v>2</v>
          </cell>
        </row>
        <row r="66">
          <cell r="D66">
            <v>1</v>
          </cell>
          <cell r="M66">
            <v>0</v>
          </cell>
        </row>
        <row r="67">
          <cell r="D67">
            <v>13</v>
          </cell>
          <cell r="M67">
            <v>5</v>
          </cell>
        </row>
        <row r="68">
          <cell r="D68">
            <v>0</v>
          </cell>
          <cell r="M68">
            <v>0</v>
          </cell>
        </row>
        <row r="69">
          <cell r="D69">
            <v>6</v>
          </cell>
          <cell r="M69">
            <v>4</v>
          </cell>
        </row>
        <row r="70">
          <cell r="D70">
            <v>11</v>
          </cell>
          <cell r="M70">
            <v>7</v>
          </cell>
        </row>
        <row r="71">
          <cell r="D71">
            <v>54.54545454545454</v>
          </cell>
          <cell r="M71">
            <v>57.142857142857139</v>
          </cell>
        </row>
        <row r="72">
          <cell r="D72" t="str">
            <v>32:48</v>
          </cell>
          <cell r="M72" t="str">
            <v>27:12</v>
          </cell>
        </row>
        <row r="76">
          <cell r="A76" t="str">
            <v>Blackwell</v>
          </cell>
          <cell r="B76" t="str">
            <v>Dal</v>
          </cell>
          <cell r="C76">
            <v>4</v>
          </cell>
          <cell r="D76">
            <v>11</v>
          </cell>
          <cell r="F76">
            <v>10</v>
          </cell>
          <cell r="G76">
            <v>0</v>
          </cell>
          <cell r="H76">
            <v>0</v>
          </cell>
        </row>
        <row r="77">
          <cell r="A77" t="str">
            <v>Brinson</v>
          </cell>
          <cell r="B77" t="str">
            <v>Dal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Dennison</v>
          </cell>
          <cell r="B78" t="str">
            <v>Dal</v>
          </cell>
          <cell r="C78">
            <v>9</v>
          </cell>
          <cell r="D78">
            <v>60</v>
          </cell>
          <cell r="F78">
            <v>19</v>
          </cell>
          <cell r="G78">
            <v>0</v>
          </cell>
          <cell r="H78">
            <v>0</v>
          </cell>
        </row>
        <row r="79">
          <cell r="A79" t="str">
            <v>Dorsett</v>
          </cell>
          <cell r="B79" t="str">
            <v>Dal</v>
          </cell>
          <cell r="C79">
            <v>72</v>
          </cell>
          <cell r="D79">
            <v>382</v>
          </cell>
          <cell r="F79">
            <v>63</v>
          </cell>
          <cell r="G79">
            <v>4</v>
          </cell>
          <cell r="H79">
            <v>1</v>
          </cell>
        </row>
        <row r="80">
          <cell r="A80" t="str">
            <v>DuPree</v>
          </cell>
          <cell r="B80" t="str">
            <v>Dal</v>
          </cell>
          <cell r="C80">
            <v>1</v>
          </cell>
          <cell r="D80">
            <v>24</v>
          </cell>
          <cell r="F80">
            <v>24</v>
          </cell>
          <cell r="G80">
            <v>0</v>
          </cell>
          <cell r="H80">
            <v>0</v>
          </cell>
        </row>
        <row r="81">
          <cell r="A81" t="str">
            <v>Hill</v>
          </cell>
          <cell r="B81" t="str">
            <v>Dal</v>
          </cell>
          <cell r="C81">
            <v>1</v>
          </cell>
          <cell r="D81">
            <v>-7</v>
          </cell>
          <cell r="F81">
            <v>-7</v>
          </cell>
          <cell r="G81">
            <v>0</v>
          </cell>
          <cell r="H81">
            <v>0</v>
          </cell>
        </row>
        <row r="82">
          <cell r="A82" t="str">
            <v>Laidlaw</v>
          </cell>
          <cell r="B82" t="str">
            <v>Dal</v>
          </cell>
          <cell r="C82">
            <v>12</v>
          </cell>
          <cell r="D82">
            <v>40</v>
          </cell>
          <cell r="F82">
            <v>9</v>
          </cell>
          <cell r="G82">
            <v>0</v>
          </cell>
          <cell r="H82">
            <v>0</v>
          </cell>
        </row>
        <row r="83">
          <cell r="A83" t="str">
            <v>Newhouse</v>
          </cell>
          <cell r="B83" t="str">
            <v>Dal</v>
          </cell>
          <cell r="C83">
            <v>51</v>
          </cell>
          <cell r="D83">
            <v>183</v>
          </cell>
          <cell r="F83">
            <v>11</v>
          </cell>
          <cell r="G83">
            <v>4</v>
          </cell>
          <cell r="H83">
            <v>0</v>
          </cell>
        </row>
        <row r="84">
          <cell r="A84" t="str">
            <v>Pearson,D</v>
          </cell>
          <cell r="B84" t="str">
            <v>Dal</v>
          </cell>
          <cell r="C84">
            <v>3</v>
          </cell>
          <cell r="D84">
            <v>70</v>
          </cell>
          <cell r="F84">
            <v>33</v>
          </cell>
          <cell r="G84">
            <v>0</v>
          </cell>
          <cell r="H84">
            <v>0</v>
          </cell>
        </row>
        <row r="85">
          <cell r="A85" t="str">
            <v>Pearson,P</v>
          </cell>
          <cell r="B85" t="str">
            <v>Dal</v>
          </cell>
          <cell r="C85">
            <v>6</v>
          </cell>
          <cell r="D85">
            <v>27</v>
          </cell>
          <cell r="F85">
            <v>7</v>
          </cell>
          <cell r="G85">
            <v>0</v>
          </cell>
          <cell r="H85">
            <v>0</v>
          </cell>
        </row>
        <row r="86">
          <cell r="A86" t="str">
            <v>Staubach</v>
          </cell>
          <cell r="B86" t="str">
            <v>Dal</v>
          </cell>
          <cell r="C86">
            <v>12</v>
          </cell>
          <cell r="D86">
            <v>93</v>
          </cell>
          <cell r="F86">
            <v>25</v>
          </cell>
          <cell r="G86">
            <v>0</v>
          </cell>
          <cell r="H86">
            <v>0</v>
          </cell>
        </row>
        <row r="87">
          <cell r="A87" t="str">
            <v>White,D</v>
          </cell>
          <cell r="B87" t="str">
            <v>Dal</v>
          </cell>
          <cell r="C87">
            <v>3</v>
          </cell>
          <cell r="D87">
            <v>2</v>
          </cell>
          <cell r="F87">
            <v>2</v>
          </cell>
          <cell r="G87">
            <v>0</v>
          </cell>
          <cell r="H87">
            <v>2</v>
          </cell>
        </row>
        <row r="90">
          <cell r="A90" t="str">
            <v>Dennison</v>
          </cell>
          <cell r="B90" t="str">
            <v>Dal</v>
          </cell>
          <cell r="C90">
            <v>1</v>
          </cell>
          <cell r="D90">
            <v>1</v>
          </cell>
          <cell r="F90">
            <v>1</v>
          </cell>
          <cell r="G90">
            <v>0</v>
          </cell>
          <cell r="H90">
            <v>0</v>
          </cell>
        </row>
        <row r="91">
          <cell r="A91" t="str">
            <v>Dorsett</v>
          </cell>
          <cell r="B91" t="str">
            <v>Dal</v>
          </cell>
          <cell r="C91">
            <v>8</v>
          </cell>
          <cell r="D91">
            <v>40</v>
          </cell>
          <cell r="F91">
            <v>11</v>
          </cell>
          <cell r="G91">
            <v>0</v>
          </cell>
          <cell r="H91">
            <v>0</v>
          </cell>
        </row>
        <row r="92">
          <cell r="A92" t="str">
            <v>DuPree</v>
          </cell>
          <cell r="B92" t="str">
            <v>Dal</v>
          </cell>
          <cell r="C92">
            <v>7</v>
          </cell>
          <cell r="D92">
            <v>48</v>
          </cell>
          <cell r="F92">
            <v>19</v>
          </cell>
          <cell r="G92">
            <v>1</v>
          </cell>
          <cell r="H92">
            <v>0</v>
          </cell>
        </row>
        <row r="93">
          <cell r="A93" t="str">
            <v>Hill</v>
          </cell>
          <cell r="B93" t="str">
            <v>Dal</v>
          </cell>
          <cell r="C93">
            <v>10</v>
          </cell>
          <cell r="D93">
            <v>171</v>
          </cell>
          <cell r="F93">
            <v>34</v>
          </cell>
          <cell r="G93">
            <v>2</v>
          </cell>
          <cell r="H93">
            <v>0</v>
          </cell>
        </row>
        <row r="94">
          <cell r="A94" t="str">
            <v>Johnson</v>
          </cell>
          <cell r="B94" t="str">
            <v>Dal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Laidlaw</v>
          </cell>
          <cell r="B95" t="str">
            <v>Dal</v>
          </cell>
          <cell r="C95">
            <v>1</v>
          </cell>
          <cell r="D95">
            <v>12</v>
          </cell>
          <cell r="F95">
            <v>12</v>
          </cell>
          <cell r="G95">
            <v>0</v>
          </cell>
          <cell r="H95">
            <v>0</v>
          </cell>
        </row>
        <row r="96">
          <cell r="A96" t="str">
            <v>Newhouse</v>
          </cell>
          <cell r="B96" t="str">
            <v>Dal</v>
          </cell>
          <cell r="C96">
            <v>6</v>
          </cell>
          <cell r="D96">
            <v>43</v>
          </cell>
          <cell r="F96">
            <v>13</v>
          </cell>
          <cell r="G96">
            <v>1</v>
          </cell>
          <cell r="H96">
            <v>0</v>
          </cell>
        </row>
        <row r="97">
          <cell r="A97" t="str">
            <v>Pearson,D</v>
          </cell>
          <cell r="B97" t="str">
            <v>Dal</v>
          </cell>
          <cell r="C97">
            <v>12</v>
          </cell>
          <cell r="D97">
            <v>146</v>
          </cell>
          <cell r="F97">
            <v>42</v>
          </cell>
          <cell r="G97">
            <v>1</v>
          </cell>
          <cell r="H97">
            <v>0</v>
          </cell>
        </row>
        <row r="98">
          <cell r="A98" t="str">
            <v>Pearson,P</v>
          </cell>
          <cell r="B98" t="str">
            <v>Dal</v>
          </cell>
          <cell r="C98">
            <v>12</v>
          </cell>
          <cell r="D98">
            <v>83</v>
          </cell>
          <cell r="F98">
            <v>30</v>
          </cell>
          <cell r="G98">
            <v>0</v>
          </cell>
          <cell r="H98">
            <v>0</v>
          </cell>
        </row>
        <row r="99">
          <cell r="A99" t="str">
            <v>Richards</v>
          </cell>
          <cell r="B99" t="str">
            <v>Dal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>Saldi</v>
          </cell>
          <cell r="B100" t="str">
            <v>Dal</v>
          </cell>
          <cell r="C100">
            <v>1</v>
          </cell>
          <cell r="D100">
            <v>23</v>
          </cell>
          <cell r="F100">
            <v>23</v>
          </cell>
          <cell r="G100">
            <v>0</v>
          </cell>
          <cell r="H100">
            <v>0</v>
          </cell>
        </row>
        <row r="107">
          <cell r="A107" t="str">
            <v>Dorsett</v>
          </cell>
          <cell r="B107" t="str">
            <v>Dal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Hill</v>
          </cell>
          <cell r="B108" t="str">
            <v>Dal</v>
          </cell>
          <cell r="C108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39.583333333333336</v>
          </cell>
          <cell r="N108">
            <v>0</v>
          </cell>
          <cell r="O108">
            <v>0</v>
          </cell>
        </row>
        <row r="109">
          <cell r="A109" t="str">
            <v>Staubach</v>
          </cell>
          <cell r="B109" t="str">
            <v>Dal</v>
          </cell>
          <cell r="C109">
            <v>95</v>
          </cell>
          <cell r="D109">
            <v>56</v>
          </cell>
          <cell r="E109">
            <v>58.947368421052623</v>
          </cell>
          <cell r="F109">
            <v>545</v>
          </cell>
          <cell r="G109">
            <v>5</v>
          </cell>
          <cell r="H109">
            <v>42</v>
          </cell>
          <cell r="I109">
            <v>2</v>
          </cell>
          <cell r="J109">
            <v>5.2631578947368416</v>
          </cell>
          <cell r="K109">
            <v>2.1052631578947367</v>
          </cell>
          <cell r="L109">
            <v>5.7368421052631575</v>
          </cell>
          <cell r="M109">
            <v>83.881578947368411</v>
          </cell>
          <cell r="N109">
            <v>2</v>
          </cell>
          <cell r="O109">
            <v>7</v>
          </cell>
        </row>
        <row r="110">
          <cell r="A110" t="str">
            <v>White,D</v>
          </cell>
          <cell r="B110" t="str">
            <v>Dal</v>
          </cell>
          <cell r="C110">
            <v>2</v>
          </cell>
          <cell r="D110">
            <v>2</v>
          </cell>
          <cell r="E110">
            <v>100</v>
          </cell>
          <cell r="F110">
            <v>22</v>
          </cell>
          <cell r="G110">
            <v>0</v>
          </cell>
          <cell r="H110">
            <v>21</v>
          </cell>
          <cell r="I110">
            <v>0</v>
          </cell>
          <cell r="J110">
            <v>0</v>
          </cell>
          <cell r="K110">
            <v>0</v>
          </cell>
          <cell r="L110">
            <v>11</v>
          </cell>
          <cell r="M110">
            <v>112.5</v>
          </cell>
          <cell r="N110">
            <v>0</v>
          </cell>
          <cell r="O110">
            <v>0</v>
          </cell>
        </row>
        <row r="115">
          <cell r="A115" t="str">
            <v>Hill</v>
          </cell>
          <cell r="B115" t="str">
            <v>Dal</v>
          </cell>
          <cell r="C115">
            <v>3</v>
          </cell>
          <cell r="D115">
            <v>0</v>
          </cell>
          <cell r="E115">
            <v>13</v>
          </cell>
          <cell r="G115">
            <v>11</v>
          </cell>
          <cell r="H115">
            <v>0</v>
          </cell>
          <cell r="I115">
            <v>0</v>
          </cell>
        </row>
        <row r="116">
          <cell r="A116" t="str">
            <v>Johnson</v>
          </cell>
          <cell r="B116" t="str">
            <v>Dal</v>
          </cell>
          <cell r="C116">
            <v>7</v>
          </cell>
          <cell r="D116">
            <v>3</v>
          </cell>
          <cell r="E116">
            <v>94</v>
          </cell>
          <cell r="G116">
            <v>29</v>
          </cell>
          <cell r="H116">
            <v>0</v>
          </cell>
          <cell r="I116">
            <v>0</v>
          </cell>
        </row>
        <row r="117">
          <cell r="A117" t="str">
            <v>Thurman</v>
          </cell>
          <cell r="B117" t="str">
            <v>Dal</v>
          </cell>
          <cell r="C117">
            <v>0</v>
          </cell>
          <cell r="D117">
            <v>0</v>
          </cell>
          <cell r="E117">
            <v>0</v>
          </cell>
          <cell r="G117">
            <v>0</v>
          </cell>
          <cell r="H117">
            <v>0</v>
          </cell>
          <cell r="I117">
            <v>0</v>
          </cell>
        </row>
        <row r="125">
          <cell r="A125" t="str">
            <v>Blackwell</v>
          </cell>
          <cell r="B125" t="str">
            <v>Dal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Brinson</v>
          </cell>
          <cell r="B126" t="str">
            <v>Dal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Dennison</v>
          </cell>
          <cell r="B127" t="str">
            <v>Dal</v>
          </cell>
          <cell r="C127">
            <v>3</v>
          </cell>
          <cell r="D127">
            <v>62</v>
          </cell>
          <cell r="F127">
            <v>25</v>
          </cell>
          <cell r="G127">
            <v>0</v>
          </cell>
          <cell r="H127">
            <v>0</v>
          </cell>
        </row>
        <row r="128">
          <cell r="A128" t="str">
            <v>Johnson</v>
          </cell>
          <cell r="B128" t="str">
            <v>Dal</v>
          </cell>
          <cell r="C128">
            <v>7</v>
          </cell>
          <cell r="D128">
            <v>189</v>
          </cell>
          <cell r="F128">
            <v>45</v>
          </cell>
          <cell r="G128">
            <v>0</v>
          </cell>
          <cell r="H128">
            <v>0</v>
          </cell>
        </row>
        <row r="129">
          <cell r="A129" t="str">
            <v>Lawless</v>
          </cell>
          <cell r="B129" t="str">
            <v>Dal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Saldi</v>
          </cell>
          <cell r="B130" t="str">
            <v>Dal</v>
          </cell>
          <cell r="C130">
            <v>1</v>
          </cell>
          <cell r="D130">
            <v>11</v>
          </cell>
          <cell r="F130">
            <v>11</v>
          </cell>
          <cell r="G130">
            <v>0</v>
          </cell>
          <cell r="H130">
            <v>0</v>
          </cell>
        </row>
        <row r="131">
          <cell r="A131" t="str">
            <v>Thurman</v>
          </cell>
          <cell r="B131" t="str">
            <v>Dal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White,R</v>
          </cell>
          <cell r="B132" t="str">
            <v>Dal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6">
          <cell r="A136" t="str">
            <v>White,D</v>
          </cell>
          <cell r="B136" t="str">
            <v>Dal</v>
          </cell>
          <cell r="C136">
            <v>13</v>
          </cell>
          <cell r="D136">
            <v>554</v>
          </cell>
          <cell r="F136">
            <v>58</v>
          </cell>
          <cell r="G136">
            <v>0</v>
          </cell>
          <cell r="H136">
            <v>0</v>
          </cell>
        </row>
        <row r="144">
          <cell r="A144" t="str">
            <v>Septien</v>
          </cell>
          <cell r="B144" t="str">
            <v>Dal</v>
          </cell>
          <cell r="C144">
            <v>24</v>
          </cell>
          <cell r="D144">
            <v>1</v>
          </cell>
          <cell r="E144">
            <v>13</v>
          </cell>
          <cell r="F144">
            <v>13</v>
          </cell>
          <cell r="G144">
            <v>11</v>
          </cell>
          <cell r="H144">
            <v>6</v>
          </cell>
          <cell r="J144">
            <v>42</v>
          </cell>
          <cell r="L144">
            <v>0</v>
          </cell>
          <cell r="M144">
            <v>0</v>
          </cell>
          <cell r="N144">
            <v>3</v>
          </cell>
          <cell r="O144">
            <v>3</v>
          </cell>
          <cell r="P144">
            <v>4</v>
          </cell>
          <cell r="Q144">
            <v>2</v>
          </cell>
          <cell r="R144">
            <v>4</v>
          </cell>
          <cell r="S144">
            <v>1</v>
          </cell>
          <cell r="T144">
            <v>0</v>
          </cell>
          <cell r="U144">
            <v>0</v>
          </cell>
        </row>
        <row r="150">
          <cell r="A150" t="str">
            <v>Barnes</v>
          </cell>
          <cell r="B150" t="str">
            <v>Dal</v>
          </cell>
          <cell r="C150">
            <v>3</v>
          </cell>
          <cell r="D150">
            <v>32</v>
          </cell>
          <cell r="F150">
            <v>32</v>
          </cell>
          <cell r="G150">
            <v>0</v>
          </cell>
          <cell r="H150">
            <v>0</v>
          </cell>
        </row>
        <row r="151">
          <cell r="A151" t="str">
            <v>Breunig</v>
          </cell>
          <cell r="B151" t="str">
            <v>Dal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Cole</v>
          </cell>
          <cell r="B152" t="str">
            <v>Dal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Harris</v>
          </cell>
          <cell r="B153" t="str">
            <v>Dal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Hughes</v>
          </cell>
          <cell r="B154" t="str">
            <v>Dal</v>
          </cell>
          <cell r="C154">
            <v>1</v>
          </cell>
          <cell r="D154">
            <v>11</v>
          </cell>
          <cell r="F154">
            <v>11</v>
          </cell>
          <cell r="G154">
            <v>1</v>
          </cell>
          <cell r="H154">
            <v>0</v>
          </cell>
        </row>
        <row r="155">
          <cell r="A155" t="str">
            <v>Kyle</v>
          </cell>
          <cell r="B155" t="str">
            <v>Dal</v>
          </cell>
          <cell r="C155">
            <v>1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Martin</v>
          </cell>
          <cell r="B156" t="str">
            <v>Dal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Thurman</v>
          </cell>
          <cell r="B157" t="str">
            <v>Dal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Waters</v>
          </cell>
          <cell r="B158" t="str">
            <v>Dal</v>
          </cell>
          <cell r="C158">
            <v>1</v>
          </cell>
          <cell r="D158">
            <v>27</v>
          </cell>
          <cell r="F158">
            <v>27</v>
          </cell>
          <cell r="G158">
            <v>0</v>
          </cell>
          <cell r="H158">
            <v>0</v>
          </cell>
        </row>
        <row r="165">
          <cell r="A165" t="str">
            <v>Breunig</v>
          </cell>
          <cell r="B165" t="str">
            <v>Dal</v>
          </cell>
          <cell r="C165">
            <v>0</v>
          </cell>
          <cell r="D165">
            <v>0</v>
          </cell>
          <cell r="F165">
            <v>1</v>
          </cell>
        </row>
        <row r="166">
          <cell r="A166" t="str">
            <v>Cole</v>
          </cell>
          <cell r="B166" t="str">
            <v>Dal</v>
          </cell>
          <cell r="C166">
            <v>1</v>
          </cell>
          <cell r="D166">
            <v>11</v>
          </cell>
          <cell r="F166">
            <v>2</v>
          </cell>
        </row>
        <row r="167">
          <cell r="A167" t="str">
            <v>Harris</v>
          </cell>
          <cell r="B167" t="str">
            <v>Dal</v>
          </cell>
          <cell r="C167">
            <v>0</v>
          </cell>
          <cell r="D167">
            <v>0</v>
          </cell>
          <cell r="F167">
            <v>1</v>
          </cell>
        </row>
        <row r="168">
          <cell r="A168" t="str">
            <v>Hegman</v>
          </cell>
          <cell r="B168" t="str">
            <v>Dal</v>
          </cell>
          <cell r="C168">
            <v>0</v>
          </cell>
          <cell r="D168">
            <v>0</v>
          </cell>
          <cell r="F168">
            <v>2.5</v>
          </cell>
        </row>
        <row r="169">
          <cell r="A169" t="str">
            <v>Henderson</v>
          </cell>
          <cell r="B169" t="str">
            <v>Dal</v>
          </cell>
          <cell r="C169">
            <v>1</v>
          </cell>
          <cell r="D169">
            <v>8</v>
          </cell>
          <cell r="F169">
            <v>2.5</v>
          </cell>
        </row>
        <row r="170">
          <cell r="A170" t="str">
            <v>Jones</v>
          </cell>
          <cell r="B170" t="str">
            <v>Dal</v>
          </cell>
          <cell r="C170">
            <v>4.5</v>
          </cell>
          <cell r="D170">
            <v>49</v>
          </cell>
          <cell r="F170">
            <v>9.5</v>
          </cell>
        </row>
        <row r="171">
          <cell r="A171" t="str">
            <v>Lewis</v>
          </cell>
          <cell r="B171" t="str">
            <v>Dal</v>
          </cell>
          <cell r="C171">
            <v>1</v>
          </cell>
          <cell r="D171">
            <v>13</v>
          </cell>
          <cell r="F171">
            <v>2.5</v>
          </cell>
        </row>
        <row r="172">
          <cell r="A172" t="str">
            <v>Martin</v>
          </cell>
          <cell r="B172" t="str">
            <v>Dal</v>
          </cell>
          <cell r="C172">
            <v>2.5</v>
          </cell>
          <cell r="D172">
            <v>19</v>
          </cell>
          <cell r="F172">
            <v>15.5</v>
          </cell>
        </row>
        <row r="173">
          <cell r="A173" t="str">
            <v>Pugh</v>
          </cell>
          <cell r="B173" t="str">
            <v>Dal</v>
          </cell>
          <cell r="C173">
            <v>0</v>
          </cell>
          <cell r="D173">
            <v>0</v>
          </cell>
          <cell r="F173">
            <v>1</v>
          </cell>
        </row>
        <row r="174">
          <cell r="A174" t="str">
            <v>Stalls</v>
          </cell>
          <cell r="B174" t="str">
            <v>Dal</v>
          </cell>
          <cell r="C174">
            <v>1</v>
          </cell>
          <cell r="D174">
            <v>5.5</v>
          </cell>
          <cell r="F174">
            <v>4</v>
          </cell>
        </row>
        <row r="175">
          <cell r="A175" t="str">
            <v>Waters</v>
          </cell>
          <cell r="B175" t="str">
            <v>Dal</v>
          </cell>
          <cell r="C175">
            <v>0</v>
          </cell>
          <cell r="D175">
            <v>0</v>
          </cell>
          <cell r="F175">
            <v>0.5</v>
          </cell>
        </row>
        <row r="176">
          <cell r="A176" t="str">
            <v>White,R</v>
          </cell>
          <cell r="B176" t="str">
            <v>Dal</v>
          </cell>
          <cell r="C176">
            <v>4</v>
          </cell>
          <cell r="D176">
            <v>36.5</v>
          </cell>
          <cell r="F176">
            <v>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GB"/>
      <sheetName val="at TB"/>
      <sheetName val="vs Chi"/>
      <sheetName val="at Sea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47</v>
          </cell>
          <cell r="M6">
            <v>65</v>
          </cell>
        </row>
        <row r="7">
          <cell r="D7">
            <v>26</v>
          </cell>
          <cell r="M7">
            <v>42</v>
          </cell>
        </row>
        <row r="8">
          <cell r="D8">
            <v>16</v>
          </cell>
          <cell r="M8">
            <v>18</v>
          </cell>
        </row>
        <row r="9">
          <cell r="D9">
            <v>5</v>
          </cell>
          <cell r="M9">
            <v>5</v>
          </cell>
        </row>
        <row r="10">
          <cell r="C10">
            <v>8</v>
          </cell>
          <cell r="D10">
            <v>46</v>
          </cell>
          <cell r="E10">
            <v>0.17391304347826086</v>
          </cell>
          <cell r="N10">
            <v>0.29545454545454547</v>
          </cell>
          <cell r="R10" t="str">
            <v>8/46</v>
          </cell>
          <cell r="S10" t="str">
            <v>13/44</v>
          </cell>
        </row>
        <row r="12">
          <cell r="D12">
            <v>120</v>
          </cell>
          <cell r="M12">
            <v>165</v>
          </cell>
        </row>
        <row r="13">
          <cell r="D13">
            <v>495</v>
          </cell>
          <cell r="M13">
            <v>711</v>
          </cell>
        </row>
        <row r="14">
          <cell r="D14">
            <v>4.125</v>
          </cell>
          <cell r="M14">
            <v>4.3090909090909095</v>
          </cell>
        </row>
        <row r="16">
          <cell r="D16">
            <v>83</v>
          </cell>
          <cell r="M16">
            <v>71</v>
          </cell>
        </row>
        <row r="17">
          <cell r="D17">
            <v>45</v>
          </cell>
          <cell r="M17">
            <v>37</v>
          </cell>
        </row>
        <row r="18">
          <cell r="D18">
            <v>54.216867469879517</v>
          </cell>
          <cell r="M18">
            <v>52.112676056338024</v>
          </cell>
        </row>
        <row r="19">
          <cell r="D19">
            <v>397</v>
          </cell>
          <cell r="M19">
            <v>454</v>
          </cell>
        </row>
        <row r="20">
          <cell r="D20">
            <v>18</v>
          </cell>
          <cell r="M20">
            <v>14</v>
          </cell>
        </row>
        <row r="21">
          <cell r="D21">
            <v>162</v>
          </cell>
          <cell r="M21">
            <v>101</v>
          </cell>
        </row>
        <row r="22">
          <cell r="D22">
            <v>235</v>
          </cell>
          <cell r="M22">
            <v>353</v>
          </cell>
        </row>
        <row r="23">
          <cell r="D23">
            <v>2.3267326732673266</v>
          </cell>
          <cell r="M23">
            <v>4.1529411764705886</v>
          </cell>
        </row>
        <row r="24">
          <cell r="D24">
            <v>8.8222222222222229</v>
          </cell>
          <cell r="M24">
            <v>12.27027027027027</v>
          </cell>
        </row>
        <row r="27">
          <cell r="D27">
            <v>730</v>
          </cell>
          <cell r="M27">
            <v>1064</v>
          </cell>
        </row>
        <row r="28">
          <cell r="D28">
            <v>67.808219178082197</v>
          </cell>
          <cell r="M28">
            <v>66.823308270676691</v>
          </cell>
        </row>
        <row r="29">
          <cell r="D29">
            <v>32.19178082191781</v>
          </cell>
          <cell r="M29">
            <v>33.176691729323309</v>
          </cell>
        </row>
        <row r="31">
          <cell r="D31">
            <v>221</v>
          </cell>
          <cell r="M31">
            <v>250</v>
          </cell>
        </row>
        <row r="32">
          <cell r="D32">
            <v>3.3031674208144794</v>
          </cell>
          <cell r="M32">
            <v>4.2560000000000002</v>
          </cell>
        </row>
        <row r="35">
          <cell r="D35">
            <v>3</v>
          </cell>
          <cell r="M35">
            <v>7</v>
          </cell>
        </row>
        <row r="36">
          <cell r="D36">
            <v>16</v>
          </cell>
          <cell r="M36">
            <v>30</v>
          </cell>
        </row>
        <row r="37">
          <cell r="D37">
            <v>0</v>
          </cell>
          <cell r="M37">
            <v>0</v>
          </cell>
        </row>
        <row r="39">
          <cell r="D39">
            <v>33</v>
          </cell>
          <cell r="M39">
            <v>21</v>
          </cell>
        </row>
        <row r="40">
          <cell r="D40">
            <v>1332</v>
          </cell>
          <cell r="M40">
            <v>711</v>
          </cell>
        </row>
        <row r="41">
          <cell r="D41">
            <v>40.363636363636367</v>
          </cell>
          <cell r="M41">
            <v>33.857142857142854</v>
          </cell>
        </row>
        <row r="43">
          <cell r="D43">
            <v>12</v>
          </cell>
          <cell r="M43">
            <v>19</v>
          </cell>
        </row>
        <row r="44">
          <cell r="D44">
            <v>104</v>
          </cell>
          <cell r="M44">
            <v>87</v>
          </cell>
        </row>
        <row r="45">
          <cell r="D45">
            <v>8.6666666666666661</v>
          </cell>
          <cell r="M45">
            <v>4.5789473684210522</v>
          </cell>
        </row>
        <row r="46">
          <cell r="D46">
            <v>0</v>
          </cell>
          <cell r="M46">
            <v>0</v>
          </cell>
        </row>
        <row r="48">
          <cell r="D48">
            <v>18</v>
          </cell>
          <cell r="M48">
            <v>13</v>
          </cell>
        </row>
        <row r="49">
          <cell r="D49">
            <v>379</v>
          </cell>
          <cell r="M49">
            <v>312</v>
          </cell>
        </row>
        <row r="50">
          <cell r="D50">
            <v>21.055555555555557</v>
          </cell>
          <cell r="M50">
            <v>24</v>
          </cell>
        </row>
        <row r="51">
          <cell r="D51">
            <v>0</v>
          </cell>
          <cell r="M51">
            <v>0</v>
          </cell>
        </row>
        <row r="53">
          <cell r="D53">
            <v>35</v>
          </cell>
          <cell r="M53">
            <v>24</v>
          </cell>
        </row>
        <row r="54">
          <cell r="D54">
            <v>291</v>
          </cell>
          <cell r="M54">
            <v>168</v>
          </cell>
        </row>
        <row r="56">
          <cell r="D56">
            <v>12</v>
          </cell>
          <cell r="M56">
            <v>10</v>
          </cell>
        </row>
        <row r="57">
          <cell r="D57">
            <v>9</v>
          </cell>
          <cell r="M57">
            <v>6</v>
          </cell>
        </row>
        <row r="58">
          <cell r="D58">
            <v>0</v>
          </cell>
          <cell r="M58">
            <v>1</v>
          </cell>
        </row>
        <row r="59">
          <cell r="D59">
            <v>5</v>
          </cell>
          <cell r="M59">
            <v>2</v>
          </cell>
        </row>
        <row r="60">
          <cell r="D60">
            <v>0</v>
          </cell>
          <cell r="M60">
            <v>0</v>
          </cell>
        </row>
        <row r="62">
          <cell r="D62">
            <v>49</v>
          </cell>
          <cell r="M62">
            <v>80</v>
          </cell>
        </row>
        <row r="63">
          <cell r="D63">
            <v>5</v>
          </cell>
          <cell r="M63">
            <v>8</v>
          </cell>
        </row>
        <row r="64">
          <cell r="D64">
            <v>5</v>
          </cell>
          <cell r="M64">
            <v>5</v>
          </cell>
        </row>
        <row r="65">
          <cell r="D65">
            <v>0</v>
          </cell>
          <cell r="M65">
            <v>2</v>
          </cell>
        </row>
        <row r="66">
          <cell r="D66">
            <v>0</v>
          </cell>
          <cell r="M66">
            <v>1</v>
          </cell>
        </row>
        <row r="67">
          <cell r="D67">
            <v>5</v>
          </cell>
          <cell r="M67">
            <v>8</v>
          </cell>
        </row>
        <row r="68">
          <cell r="D68">
            <v>1</v>
          </cell>
          <cell r="M68">
            <v>0</v>
          </cell>
        </row>
        <row r="69">
          <cell r="D69">
            <v>4</v>
          </cell>
          <cell r="M69">
            <v>8</v>
          </cell>
        </row>
        <row r="70">
          <cell r="D70">
            <v>5</v>
          </cell>
          <cell r="M70">
            <v>8</v>
          </cell>
        </row>
        <row r="71">
          <cell r="D71">
            <v>80</v>
          </cell>
          <cell r="M71">
            <v>100</v>
          </cell>
        </row>
        <row r="72">
          <cell r="D72" t="str">
            <v>28:03</v>
          </cell>
          <cell r="M72" t="str">
            <v>31:57</v>
          </cell>
        </row>
        <row r="76">
          <cell r="A76" t="str">
            <v>Blue</v>
          </cell>
          <cell r="B76" t="str">
            <v>Det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Bolton</v>
          </cell>
          <cell r="B77" t="str">
            <v>Det</v>
          </cell>
          <cell r="C77">
            <v>4</v>
          </cell>
          <cell r="D77">
            <v>15</v>
          </cell>
          <cell r="F77">
            <v>6</v>
          </cell>
          <cell r="G77">
            <v>0</v>
          </cell>
          <cell r="H77">
            <v>0</v>
          </cell>
        </row>
        <row r="78">
          <cell r="A78" t="str">
            <v>Bussey</v>
          </cell>
          <cell r="B78" t="str">
            <v>Det</v>
          </cell>
          <cell r="C78">
            <v>53</v>
          </cell>
          <cell r="D78">
            <v>215</v>
          </cell>
          <cell r="F78">
            <v>24</v>
          </cell>
          <cell r="G78">
            <v>4</v>
          </cell>
          <cell r="H78">
            <v>6</v>
          </cell>
        </row>
        <row r="79">
          <cell r="A79" t="str">
            <v>Danielson</v>
          </cell>
          <cell r="B79" t="str">
            <v>Det</v>
          </cell>
          <cell r="C79">
            <v>2</v>
          </cell>
          <cell r="D79">
            <v>-4</v>
          </cell>
          <cell r="F79">
            <v>-2</v>
          </cell>
          <cell r="G79">
            <v>0</v>
          </cell>
          <cell r="H79">
            <v>0</v>
          </cell>
        </row>
        <row r="80">
          <cell r="A80" t="str">
            <v>Daykin</v>
          </cell>
          <cell r="B80" t="str">
            <v>Det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Gaines</v>
          </cell>
          <cell r="B81" t="str">
            <v>Det</v>
          </cell>
          <cell r="C81">
            <v>5</v>
          </cell>
          <cell r="D81">
            <v>9</v>
          </cell>
          <cell r="F81">
            <v>4</v>
          </cell>
          <cell r="G81">
            <v>0</v>
          </cell>
          <cell r="H81">
            <v>0</v>
          </cell>
        </row>
        <row r="82">
          <cell r="A82" t="str">
            <v>Hill</v>
          </cell>
          <cell r="B82" t="str">
            <v>Det</v>
          </cell>
          <cell r="C82">
            <v>1</v>
          </cell>
          <cell r="D82">
            <v>-7</v>
          </cell>
          <cell r="F82">
            <v>-7</v>
          </cell>
          <cell r="G82">
            <v>0</v>
          </cell>
          <cell r="H82">
            <v>0</v>
          </cell>
        </row>
        <row r="83">
          <cell r="A83" t="str">
            <v>Kane</v>
          </cell>
          <cell r="B83" t="str">
            <v>Det</v>
          </cell>
          <cell r="C83">
            <v>6</v>
          </cell>
          <cell r="D83">
            <v>13</v>
          </cell>
          <cell r="F83">
            <v>16</v>
          </cell>
          <cell r="G83">
            <v>0</v>
          </cell>
          <cell r="H83">
            <v>1</v>
          </cell>
        </row>
        <row r="84">
          <cell r="A84" t="str">
            <v>King</v>
          </cell>
          <cell r="B84" t="str">
            <v>Det</v>
          </cell>
          <cell r="C84">
            <v>41</v>
          </cell>
          <cell r="D84">
            <v>177</v>
          </cell>
          <cell r="F84">
            <v>20</v>
          </cell>
          <cell r="G84">
            <v>0</v>
          </cell>
          <cell r="H84">
            <v>1</v>
          </cell>
        </row>
        <row r="85">
          <cell r="A85" t="str">
            <v>Landry</v>
          </cell>
          <cell r="B85" t="str">
            <v>Det</v>
          </cell>
          <cell r="C85">
            <v>4</v>
          </cell>
          <cell r="D85">
            <v>20</v>
          </cell>
          <cell r="F85">
            <v>14</v>
          </cell>
          <cell r="G85">
            <v>0</v>
          </cell>
          <cell r="H85">
            <v>0</v>
          </cell>
        </row>
        <row r="86">
          <cell r="A86" t="str">
            <v>O'Neil</v>
          </cell>
          <cell r="B86" t="str">
            <v>Det</v>
          </cell>
          <cell r="C86">
            <v>1</v>
          </cell>
          <cell r="D86">
            <v>26</v>
          </cell>
          <cell r="F86">
            <v>26</v>
          </cell>
          <cell r="G86">
            <v>0</v>
          </cell>
          <cell r="H86">
            <v>0</v>
          </cell>
        </row>
        <row r="87">
          <cell r="A87" t="str">
            <v>Reed</v>
          </cell>
          <cell r="B87" t="str">
            <v>Det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>Scott</v>
          </cell>
          <cell r="B88" t="str">
            <v>Det</v>
          </cell>
          <cell r="C88">
            <v>1</v>
          </cell>
          <cell r="D88">
            <v>34</v>
          </cell>
          <cell r="F88">
            <v>34</v>
          </cell>
          <cell r="G88">
            <v>1</v>
          </cell>
          <cell r="H88">
            <v>0</v>
          </cell>
        </row>
        <row r="89">
          <cell r="A89" t="str">
            <v>Thompson,J</v>
          </cell>
          <cell r="B89" t="str">
            <v>Det</v>
          </cell>
          <cell r="C89">
            <v>1</v>
          </cell>
          <cell r="D89">
            <v>-7</v>
          </cell>
          <cell r="F89">
            <v>-7</v>
          </cell>
          <cell r="G89">
            <v>0</v>
          </cell>
          <cell r="H89">
            <v>0</v>
          </cell>
        </row>
        <row r="90">
          <cell r="A90" t="str">
            <v>Thompson,L</v>
          </cell>
          <cell r="B90" t="str">
            <v>Det</v>
          </cell>
          <cell r="C90">
            <v>1</v>
          </cell>
          <cell r="D90">
            <v>4</v>
          </cell>
          <cell r="F90">
            <v>4</v>
          </cell>
          <cell r="G90">
            <v>0</v>
          </cell>
          <cell r="H90">
            <v>0</v>
          </cell>
        </row>
        <row r="94">
          <cell r="A94" t="str">
            <v>Blue</v>
          </cell>
          <cell r="B94" t="str">
            <v>Det</v>
          </cell>
          <cell r="C94">
            <v>10</v>
          </cell>
          <cell r="D94">
            <v>82</v>
          </cell>
          <cell r="F94">
            <v>17</v>
          </cell>
          <cell r="G94">
            <v>0</v>
          </cell>
          <cell r="H94">
            <v>1</v>
          </cell>
        </row>
        <row r="95">
          <cell r="A95" t="str">
            <v>Bussey</v>
          </cell>
          <cell r="B95" t="str">
            <v>Det</v>
          </cell>
          <cell r="C95">
            <v>5</v>
          </cell>
          <cell r="D95">
            <v>23</v>
          </cell>
          <cell r="F95">
            <v>10</v>
          </cell>
          <cell r="G95">
            <v>0</v>
          </cell>
          <cell r="H95">
            <v>0</v>
          </cell>
        </row>
        <row r="96">
          <cell r="A96" t="str">
            <v>Gaines</v>
          </cell>
          <cell r="B96" t="str">
            <v>Det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Hill</v>
          </cell>
          <cell r="B97" t="str">
            <v>Det</v>
          </cell>
          <cell r="C97">
            <v>6</v>
          </cell>
          <cell r="D97">
            <v>75</v>
          </cell>
          <cell r="F97">
            <v>21</v>
          </cell>
          <cell r="G97">
            <v>0</v>
          </cell>
          <cell r="H97">
            <v>0</v>
          </cell>
        </row>
        <row r="98">
          <cell r="A98" t="str">
            <v>Jarvis</v>
          </cell>
          <cell r="B98" t="str">
            <v>Det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Kane</v>
          </cell>
          <cell r="B99" t="str">
            <v>Det</v>
          </cell>
          <cell r="C99">
            <v>2</v>
          </cell>
          <cell r="D99">
            <v>16</v>
          </cell>
          <cell r="F99">
            <v>10</v>
          </cell>
          <cell r="G99">
            <v>0</v>
          </cell>
          <cell r="H99">
            <v>0</v>
          </cell>
        </row>
        <row r="100">
          <cell r="A100" t="str">
            <v>King</v>
          </cell>
          <cell r="B100" t="str">
            <v>Det</v>
          </cell>
          <cell r="C100">
            <v>7</v>
          </cell>
          <cell r="D100">
            <v>46</v>
          </cell>
          <cell r="F100">
            <v>12</v>
          </cell>
          <cell r="G100">
            <v>0</v>
          </cell>
          <cell r="H100">
            <v>0</v>
          </cell>
        </row>
        <row r="101">
          <cell r="A101" t="str">
            <v>Scott</v>
          </cell>
          <cell r="B101" t="str">
            <v>Det</v>
          </cell>
          <cell r="C101">
            <v>8</v>
          </cell>
          <cell r="D101">
            <v>109</v>
          </cell>
          <cell r="F101">
            <v>18</v>
          </cell>
          <cell r="G101">
            <v>0</v>
          </cell>
          <cell r="H101">
            <v>0</v>
          </cell>
        </row>
        <row r="102">
          <cell r="A102" t="str">
            <v>Thompson,J</v>
          </cell>
          <cell r="B102" t="str">
            <v>Det</v>
          </cell>
          <cell r="C102">
            <v>5</v>
          </cell>
          <cell r="D102">
            <v>31</v>
          </cell>
          <cell r="F102">
            <v>12</v>
          </cell>
          <cell r="G102">
            <v>0</v>
          </cell>
          <cell r="H102">
            <v>0</v>
          </cell>
        </row>
        <row r="103">
          <cell r="A103" t="str">
            <v>Thompson,L</v>
          </cell>
          <cell r="B103" t="str">
            <v>Det</v>
          </cell>
          <cell r="C103">
            <v>2</v>
          </cell>
          <cell r="D103">
            <v>15</v>
          </cell>
          <cell r="F103">
            <v>10</v>
          </cell>
          <cell r="G103">
            <v>0</v>
          </cell>
          <cell r="H103">
            <v>0</v>
          </cell>
        </row>
        <row r="111">
          <cell r="A111" t="str">
            <v>Danielson</v>
          </cell>
          <cell r="B111" t="str">
            <v>Det</v>
          </cell>
          <cell r="C111">
            <v>11</v>
          </cell>
          <cell r="D111">
            <v>6</v>
          </cell>
          <cell r="E111">
            <v>54.54545454545454</v>
          </cell>
          <cell r="F111">
            <v>50</v>
          </cell>
          <cell r="G111">
            <v>0</v>
          </cell>
          <cell r="H111">
            <v>14</v>
          </cell>
          <cell r="I111">
            <v>2</v>
          </cell>
          <cell r="J111">
            <v>0</v>
          </cell>
          <cell r="K111">
            <v>18.181818181818183</v>
          </cell>
          <cell r="L111">
            <v>4.5454545454545459</v>
          </cell>
          <cell r="M111">
            <v>26.893939393939391</v>
          </cell>
          <cell r="N111">
            <v>0</v>
          </cell>
          <cell r="O111">
            <v>1</v>
          </cell>
        </row>
        <row r="112">
          <cell r="A112" t="str">
            <v>King</v>
          </cell>
          <cell r="B112" t="str">
            <v>Det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Landry</v>
          </cell>
          <cell r="B113" t="str">
            <v>Det</v>
          </cell>
          <cell r="C113">
            <v>71</v>
          </cell>
          <cell r="D113">
            <v>39</v>
          </cell>
          <cell r="E113">
            <v>54.929577464788736</v>
          </cell>
          <cell r="F113">
            <v>347</v>
          </cell>
          <cell r="G113">
            <v>0</v>
          </cell>
          <cell r="H113">
            <v>21</v>
          </cell>
          <cell r="I113">
            <v>1</v>
          </cell>
          <cell r="J113">
            <v>0</v>
          </cell>
          <cell r="K113">
            <v>1.4084507042253522</v>
          </cell>
          <cell r="L113">
            <v>4.887323943661972</v>
          </cell>
          <cell r="M113">
            <v>62.353286384976535</v>
          </cell>
          <cell r="N113">
            <v>0</v>
          </cell>
          <cell r="O113">
            <v>17</v>
          </cell>
        </row>
        <row r="114">
          <cell r="A114" t="str">
            <v>Skladany</v>
          </cell>
          <cell r="B114" t="str">
            <v>Det</v>
          </cell>
          <cell r="C114">
            <v>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39.583333333333336</v>
          </cell>
          <cell r="N114">
            <v>0</v>
          </cell>
          <cell r="O114">
            <v>0</v>
          </cell>
        </row>
        <row r="119">
          <cell r="A119" t="str">
            <v>Blue</v>
          </cell>
          <cell r="B119" t="str">
            <v>Det</v>
          </cell>
          <cell r="C119">
            <v>3</v>
          </cell>
          <cell r="D119">
            <v>3</v>
          </cell>
          <cell r="E119">
            <v>52</v>
          </cell>
          <cell r="G119">
            <v>26</v>
          </cell>
          <cell r="H119">
            <v>0</v>
          </cell>
          <cell r="I119">
            <v>0</v>
          </cell>
        </row>
        <row r="120">
          <cell r="A120" t="str">
            <v>Hunter</v>
          </cell>
          <cell r="B120" t="str">
            <v>Det</v>
          </cell>
          <cell r="C120">
            <v>1</v>
          </cell>
          <cell r="D120">
            <v>0</v>
          </cell>
          <cell r="E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 t="str">
            <v>Leonard</v>
          </cell>
          <cell r="B121" t="str">
            <v>Det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 t="str">
            <v>Scott</v>
          </cell>
          <cell r="B122" t="str">
            <v>Det</v>
          </cell>
          <cell r="C122">
            <v>2</v>
          </cell>
          <cell r="D122">
            <v>0</v>
          </cell>
          <cell r="E122">
            <v>23</v>
          </cell>
          <cell r="G122">
            <v>15</v>
          </cell>
          <cell r="H122">
            <v>0</v>
          </cell>
          <cell r="I122">
            <v>0</v>
          </cell>
        </row>
        <row r="123">
          <cell r="A123" t="str">
            <v>Thompson,J</v>
          </cell>
          <cell r="B123" t="str">
            <v>Det</v>
          </cell>
          <cell r="C123">
            <v>4</v>
          </cell>
          <cell r="D123">
            <v>0</v>
          </cell>
          <cell r="E123">
            <v>23</v>
          </cell>
          <cell r="G123">
            <v>12</v>
          </cell>
          <cell r="H123">
            <v>0</v>
          </cell>
          <cell r="I123">
            <v>1</v>
          </cell>
        </row>
        <row r="124">
          <cell r="A124" t="str">
            <v>Thompson,L</v>
          </cell>
          <cell r="B124" t="str">
            <v>Det</v>
          </cell>
          <cell r="C124">
            <v>2</v>
          </cell>
          <cell r="D124">
            <v>0</v>
          </cell>
          <cell r="E124">
            <v>6</v>
          </cell>
          <cell r="G124">
            <v>6</v>
          </cell>
          <cell r="H124">
            <v>0</v>
          </cell>
          <cell r="I124">
            <v>1</v>
          </cell>
        </row>
        <row r="125">
          <cell r="A125" t="str">
            <v>Williams</v>
          </cell>
          <cell r="B125" t="str">
            <v>Det</v>
          </cell>
          <cell r="C125">
            <v>0</v>
          </cell>
          <cell r="D125">
            <v>0</v>
          </cell>
          <cell r="E125">
            <v>0</v>
          </cell>
          <cell r="G125">
            <v>0</v>
          </cell>
          <cell r="H125">
            <v>0</v>
          </cell>
          <cell r="I125">
            <v>0</v>
          </cell>
        </row>
        <row r="129">
          <cell r="A129" t="str">
            <v>Blue</v>
          </cell>
          <cell r="B129" t="str">
            <v>Det</v>
          </cell>
          <cell r="C129">
            <v>2</v>
          </cell>
          <cell r="D129">
            <v>20</v>
          </cell>
          <cell r="F129">
            <v>14</v>
          </cell>
          <cell r="G129">
            <v>0</v>
          </cell>
          <cell r="H129">
            <v>0</v>
          </cell>
        </row>
        <row r="130">
          <cell r="A130" t="str">
            <v>Callicutt</v>
          </cell>
          <cell r="B130" t="str">
            <v>Det</v>
          </cell>
          <cell r="C130">
            <v>1</v>
          </cell>
          <cell r="D130">
            <v>10</v>
          </cell>
          <cell r="F130">
            <v>10</v>
          </cell>
          <cell r="G130">
            <v>0</v>
          </cell>
          <cell r="H130">
            <v>1</v>
          </cell>
        </row>
        <row r="131">
          <cell r="A131" t="str">
            <v>Hunter</v>
          </cell>
          <cell r="B131" t="str">
            <v>Det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Kane</v>
          </cell>
          <cell r="B132" t="str">
            <v>Det</v>
          </cell>
          <cell r="C132">
            <v>7</v>
          </cell>
          <cell r="D132">
            <v>123</v>
          </cell>
          <cell r="F132">
            <v>26</v>
          </cell>
          <cell r="G132">
            <v>0</v>
          </cell>
          <cell r="H132">
            <v>0</v>
          </cell>
        </row>
        <row r="133">
          <cell r="A133" t="str">
            <v>McGee</v>
          </cell>
          <cell r="B133" t="str">
            <v>Det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>Scott</v>
          </cell>
          <cell r="B134" t="str">
            <v>Det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 t="str">
            <v>Terry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>Thompson,J</v>
          </cell>
          <cell r="B136" t="str">
            <v>Det</v>
          </cell>
          <cell r="C136">
            <v>8</v>
          </cell>
          <cell r="D136">
            <v>226</v>
          </cell>
          <cell r="F136">
            <v>39</v>
          </cell>
          <cell r="G136">
            <v>0</v>
          </cell>
          <cell r="H136">
            <v>0</v>
          </cell>
        </row>
        <row r="137">
          <cell r="A137" t="str">
            <v>Thompson,L</v>
          </cell>
          <cell r="B137" t="str">
            <v>Det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40">
          <cell r="A140" t="str">
            <v>Skladany</v>
          </cell>
          <cell r="B140" t="str">
            <v>Det</v>
          </cell>
          <cell r="C140">
            <v>32</v>
          </cell>
          <cell r="D140">
            <v>1332</v>
          </cell>
          <cell r="F140">
            <v>64</v>
          </cell>
          <cell r="G140">
            <v>1</v>
          </cell>
          <cell r="H140">
            <v>0</v>
          </cell>
        </row>
        <row r="148">
          <cell r="A148" t="str">
            <v>Ricardo</v>
          </cell>
          <cell r="B148" t="str">
            <v>Det</v>
          </cell>
          <cell r="C148">
            <v>13</v>
          </cell>
          <cell r="D148">
            <v>0</v>
          </cell>
          <cell r="E148">
            <v>5</v>
          </cell>
          <cell r="F148">
            <v>5</v>
          </cell>
          <cell r="G148">
            <v>5</v>
          </cell>
          <cell r="H148">
            <v>4</v>
          </cell>
          <cell r="J148">
            <v>43</v>
          </cell>
          <cell r="L148">
            <v>0</v>
          </cell>
          <cell r="M148">
            <v>0</v>
          </cell>
          <cell r="N148">
            <v>2</v>
          </cell>
          <cell r="O148">
            <v>2</v>
          </cell>
          <cell r="P148">
            <v>1</v>
          </cell>
          <cell r="Q148">
            <v>1</v>
          </cell>
          <cell r="R148">
            <v>2</v>
          </cell>
          <cell r="S148">
            <v>1</v>
          </cell>
          <cell r="T148">
            <v>0</v>
          </cell>
          <cell r="U148">
            <v>0</v>
          </cell>
        </row>
        <row r="149">
          <cell r="A149" t="str">
            <v>Skladany</v>
          </cell>
          <cell r="B149" t="str">
            <v>Det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4">
          <cell r="A154" t="str">
            <v>Allen</v>
          </cell>
          <cell r="B154" t="str">
            <v>Det</v>
          </cell>
          <cell r="C154">
            <v>2</v>
          </cell>
          <cell r="D154">
            <v>17</v>
          </cell>
          <cell r="F154">
            <v>17</v>
          </cell>
          <cell r="G154">
            <v>0</v>
          </cell>
          <cell r="H154">
            <v>0</v>
          </cell>
        </row>
        <row r="155">
          <cell r="A155" t="str">
            <v>Bradley</v>
          </cell>
          <cell r="B155" t="str">
            <v>Det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Burns</v>
          </cell>
          <cell r="B156" t="str">
            <v>Det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Hunter</v>
          </cell>
          <cell r="B157" t="str">
            <v>Det</v>
          </cell>
          <cell r="C157">
            <v>3</v>
          </cell>
          <cell r="D157">
            <v>-11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Naumoff</v>
          </cell>
          <cell r="B158" t="str">
            <v>Det</v>
          </cell>
          <cell r="C158">
            <v>1</v>
          </cell>
          <cell r="D158">
            <v>15</v>
          </cell>
          <cell r="F158">
            <v>15</v>
          </cell>
          <cell r="G158">
            <v>0</v>
          </cell>
          <cell r="H158">
            <v>0</v>
          </cell>
        </row>
        <row r="159">
          <cell r="A159" t="str">
            <v>O'Neil</v>
          </cell>
          <cell r="B159" t="str">
            <v>Det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Pinkney</v>
          </cell>
          <cell r="B160" t="str">
            <v>Det</v>
          </cell>
          <cell r="C160">
            <v>0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>Rhodes</v>
          </cell>
          <cell r="B161" t="str">
            <v>Det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Weaver</v>
          </cell>
          <cell r="B162" t="str">
            <v>Det</v>
          </cell>
          <cell r="C162">
            <v>1</v>
          </cell>
          <cell r="D162">
            <v>9</v>
          </cell>
          <cell r="F162">
            <v>9</v>
          </cell>
          <cell r="G162">
            <v>0</v>
          </cell>
          <cell r="H162">
            <v>0</v>
          </cell>
        </row>
        <row r="163">
          <cell r="A163" t="str">
            <v>Williams</v>
          </cell>
          <cell r="B163" t="str">
            <v>Det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9">
          <cell r="A169" t="str">
            <v>Baker</v>
          </cell>
          <cell r="B169" t="str">
            <v>Det</v>
          </cell>
          <cell r="C169">
            <v>4</v>
          </cell>
          <cell r="D169">
            <v>38</v>
          </cell>
          <cell r="F169">
            <v>23</v>
          </cell>
        </row>
        <row r="170">
          <cell r="A170" t="str">
            <v>English</v>
          </cell>
          <cell r="B170" t="str">
            <v>Det</v>
          </cell>
          <cell r="C170">
            <v>1.5</v>
          </cell>
          <cell r="D170">
            <v>9</v>
          </cell>
          <cell r="F170">
            <v>8</v>
          </cell>
        </row>
        <row r="171">
          <cell r="A171" t="str">
            <v>Gallagher</v>
          </cell>
          <cell r="B171" t="str">
            <v>Det</v>
          </cell>
          <cell r="C171">
            <v>2.5</v>
          </cell>
          <cell r="D171">
            <v>19</v>
          </cell>
          <cell r="F171">
            <v>1</v>
          </cell>
        </row>
        <row r="172">
          <cell r="A172" t="str">
            <v>Gray</v>
          </cell>
          <cell r="B172" t="str">
            <v>Det</v>
          </cell>
          <cell r="C172">
            <v>0</v>
          </cell>
          <cell r="D172">
            <v>0</v>
          </cell>
          <cell r="F172">
            <v>1</v>
          </cell>
        </row>
        <row r="173">
          <cell r="A173" t="str">
            <v>O'Neil</v>
          </cell>
          <cell r="B173" t="str">
            <v>Det</v>
          </cell>
          <cell r="C173">
            <v>0</v>
          </cell>
          <cell r="D173">
            <v>0</v>
          </cell>
          <cell r="F173">
            <v>2</v>
          </cell>
        </row>
        <row r="174">
          <cell r="A174" t="str">
            <v>Pureifory</v>
          </cell>
          <cell r="C174">
            <v>0</v>
          </cell>
          <cell r="D174">
            <v>0</v>
          </cell>
          <cell r="F174">
            <v>4</v>
          </cell>
        </row>
        <row r="175">
          <cell r="A175" t="str">
            <v>Sanders</v>
          </cell>
          <cell r="B175" t="str">
            <v>Det</v>
          </cell>
          <cell r="C175">
            <v>0</v>
          </cell>
          <cell r="D175">
            <v>0</v>
          </cell>
          <cell r="F175">
            <v>2</v>
          </cell>
        </row>
        <row r="176">
          <cell r="A176" t="str">
            <v>Washington</v>
          </cell>
          <cell r="B176" t="str">
            <v>Det</v>
          </cell>
          <cell r="C176">
            <v>1</v>
          </cell>
          <cell r="D176">
            <v>9</v>
          </cell>
          <cell r="F176">
            <v>0.5</v>
          </cell>
        </row>
        <row r="177">
          <cell r="A177" t="str">
            <v>Weaver</v>
          </cell>
          <cell r="B177" t="str">
            <v>Det</v>
          </cell>
          <cell r="C177">
            <v>3</v>
          </cell>
          <cell r="D177">
            <v>10</v>
          </cell>
          <cell r="F177">
            <v>3</v>
          </cell>
        </row>
        <row r="178">
          <cell r="A178" t="str">
            <v>Woodcock</v>
          </cell>
          <cell r="B178" t="str">
            <v>Det</v>
          </cell>
          <cell r="C178">
            <v>2</v>
          </cell>
          <cell r="D178">
            <v>16</v>
          </cell>
          <cell r="F178">
            <v>10.5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Det"/>
      <sheetName val="vs NO"/>
      <sheetName val="vs Oak"/>
      <sheetName val="at SD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56</v>
          </cell>
          <cell r="M6">
            <v>58</v>
          </cell>
        </row>
        <row r="7">
          <cell r="D7">
            <v>33</v>
          </cell>
          <cell r="M7">
            <v>16</v>
          </cell>
        </row>
        <row r="8">
          <cell r="D8">
            <v>16</v>
          </cell>
          <cell r="M8">
            <v>32</v>
          </cell>
        </row>
        <row r="9">
          <cell r="D9">
            <v>7</v>
          </cell>
          <cell r="M9">
            <v>10</v>
          </cell>
        </row>
        <row r="10">
          <cell r="C10">
            <v>14</v>
          </cell>
          <cell r="D10">
            <v>46</v>
          </cell>
          <cell r="E10">
            <v>0.30434782608695654</v>
          </cell>
          <cell r="N10">
            <v>0.24444444444444444</v>
          </cell>
          <cell r="R10" t="str">
            <v>14/46</v>
          </cell>
          <cell r="S10" t="str">
            <v>11/45</v>
          </cell>
        </row>
        <row r="12">
          <cell r="D12">
            <v>171</v>
          </cell>
          <cell r="M12">
            <v>104</v>
          </cell>
        </row>
        <row r="13">
          <cell r="D13">
            <v>718</v>
          </cell>
          <cell r="M13">
            <v>341</v>
          </cell>
        </row>
        <row r="14">
          <cell r="D14">
            <v>4.1988304093567255</v>
          </cell>
          <cell r="M14">
            <v>3.2788461538461537</v>
          </cell>
        </row>
        <row r="16">
          <cell r="D16">
            <v>74</v>
          </cell>
          <cell r="M16">
            <v>119</v>
          </cell>
        </row>
        <row r="17">
          <cell r="D17">
            <v>32</v>
          </cell>
          <cell r="M17">
            <v>58</v>
          </cell>
        </row>
        <row r="18">
          <cell r="D18">
            <v>43.243243243243242</v>
          </cell>
          <cell r="M18">
            <v>48.739495798319325</v>
          </cell>
        </row>
        <row r="19">
          <cell r="D19">
            <v>386</v>
          </cell>
          <cell r="M19">
            <v>743</v>
          </cell>
        </row>
        <row r="20">
          <cell r="D20">
            <v>9</v>
          </cell>
          <cell r="M20">
            <v>19</v>
          </cell>
        </row>
        <row r="21">
          <cell r="D21">
            <v>50</v>
          </cell>
          <cell r="M21">
            <v>145</v>
          </cell>
        </row>
        <row r="22">
          <cell r="D22">
            <v>336</v>
          </cell>
          <cell r="M22">
            <v>598</v>
          </cell>
        </row>
        <row r="23">
          <cell r="D23">
            <v>4.0481927710843371</v>
          </cell>
          <cell r="M23">
            <v>4.333333333333333</v>
          </cell>
        </row>
        <row r="24">
          <cell r="D24">
            <v>12.0625</v>
          </cell>
          <cell r="M24">
            <v>12.810344827586206</v>
          </cell>
        </row>
        <row r="27">
          <cell r="D27">
            <v>1054</v>
          </cell>
          <cell r="M27">
            <v>939</v>
          </cell>
        </row>
        <row r="28">
          <cell r="D28">
            <v>68.121442125237195</v>
          </cell>
          <cell r="M28">
            <v>36.315228966986155</v>
          </cell>
        </row>
        <row r="29">
          <cell r="D29">
            <v>31.878557874762809</v>
          </cell>
          <cell r="M29">
            <v>63.684771033013845</v>
          </cell>
        </row>
        <row r="31">
          <cell r="D31">
            <v>254</v>
          </cell>
          <cell r="M31">
            <v>242</v>
          </cell>
        </row>
        <row r="32">
          <cell r="D32">
            <v>4.1496062992125982</v>
          </cell>
          <cell r="M32">
            <v>3.8801652892561984</v>
          </cell>
        </row>
        <row r="35">
          <cell r="D35">
            <v>4</v>
          </cell>
          <cell r="M35">
            <v>9</v>
          </cell>
        </row>
        <row r="36">
          <cell r="D36">
            <v>36</v>
          </cell>
          <cell r="M36">
            <v>163</v>
          </cell>
        </row>
        <row r="37">
          <cell r="D37">
            <v>0</v>
          </cell>
          <cell r="M37">
            <v>1</v>
          </cell>
        </row>
        <row r="39">
          <cell r="D39">
            <v>22</v>
          </cell>
          <cell r="M39">
            <v>27</v>
          </cell>
        </row>
        <row r="40">
          <cell r="D40">
            <v>813</v>
          </cell>
          <cell r="M40">
            <v>1084</v>
          </cell>
        </row>
        <row r="41">
          <cell r="D41">
            <v>36.954545454545453</v>
          </cell>
          <cell r="M41">
            <v>40.148148148148145</v>
          </cell>
        </row>
        <row r="43">
          <cell r="D43">
            <v>17</v>
          </cell>
          <cell r="M43">
            <v>12</v>
          </cell>
        </row>
        <row r="44">
          <cell r="D44">
            <v>132</v>
          </cell>
          <cell r="M44">
            <v>44</v>
          </cell>
        </row>
        <row r="45">
          <cell r="D45">
            <v>7.7647058823529411</v>
          </cell>
          <cell r="M45">
            <v>3.6666666666666665</v>
          </cell>
        </row>
        <row r="46">
          <cell r="D46">
            <v>0</v>
          </cell>
          <cell r="M46">
            <v>0</v>
          </cell>
        </row>
        <row r="48">
          <cell r="D48">
            <v>13</v>
          </cell>
          <cell r="M48">
            <v>19</v>
          </cell>
        </row>
        <row r="49">
          <cell r="D49">
            <v>279</v>
          </cell>
          <cell r="M49">
            <v>378</v>
          </cell>
        </row>
        <row r="50">
          <cell r="D50">
            <v>21.46153846153846</v>
          </cell>
          <cell r="M50">
            <v>19.894736842105264</v>
          </cell>
        </row>
        <row r="51">
          <cell r="D51">
            <v>0</v>
          </cell>
          <cell r="M51">
            <v>0</v>
          </cell>
        </row>
        <row r="53">
          <cell r="D53">
            <v>25</v>
          </cell>
          <cell r="M53">
            <v>37</v>
          </cell>
        </row>
        <row r="54">
          <cell r="D54">
            <v>195</v>
          </cell>
          <cell r="M54">
            <v>288</v>
          </cell>
        </row>
        <row r="56">
          <cell r="D56">
            <v>8</v>
          </cell>
          <cell r="M56">
            <v>8</v>
          </cell>
        </row>
        <row r="57">
          <cell r="D57">
            <v>2</v>
          </cell>
          <cell r="M57">
            <v>4</v>
          </cell>
        </row>
        <row r="58">
          <cell r="D58">
            <v>1</v>
          </cell>
          <cell r="M58">
            <v>0</v>
          </cell>
        </row>
        <row r="59">
          <cell r="D59">
            <v>4</v>
          </cell>
          <cell r="M59">
            <v>6</v>
          </cell>
        </row>
        <row r="60">
          <cell r="D60">
            <v>0</v>
          </cell>
          <cell r="M60">
            <v>1</v>
          </cell>
        </row>
        <row r="62">
          <cell r="D62">
            <v>91</v>
          </cell>
          <cell r="M62">
            <v>44</v>
          </cell>
        </row>
        <row r="63">
          <cell r="D63">
            <v>8</v>
          </cell>
          <cell r="M63">
            <v>5</v>
          </cell>
        </row>
        <row r="64">
          <cell r="D64">
            <v>5</v>
          </cell>
          <cell r="M64">
            <v>2</v>
          </cell>
        </row>
        <row r="65">
          <cell r="D65">
            <v>1</v>
          </cell>
          <cell r="M65">
            <v>2</v>
          </cell>
        </row>
        <row r="66">
          <cell r="D66">
            <v>2</v>
          </cell>
          <cell r="M66">
            <v>1</v>
          </cell>
        </row>
        <row r="67">
          <cell r="D67">
            <v>8</v>
          </cell>
          <cell r="M67">
            <v>5</v>
          </cell>
        </row>
        <row r="68">
          <cell r="D68">
            <v>1</v>
          </cell>
          <cell r="M68">
            <v>0</v>
          </cell>
        </row>
        <row r="69">
          <cell r="D69">
            <v>11</v>
          </cell>
          <cell r="M69">
            <v>3</v>
          </cell>
        </row>
        <row r="70">
          <cell r="D70">
            <v>14</v>
          </cell>
          <cell r="M70">
            <v>4</v>
          </cell>
        </row>
        <row r="71">
          <cell r="D71">
            <v>78.571428571428569</v>
          </cell>
          <cell r="M71">
            <v>75</v>
          </cell>
        </row>
        <row r="72">
          <cell r="D72" t="str">
            <v>31:49</v>
          </cell>
          <cell r="M72" t="str">
            <v>28:11</v>
          </cell>
        </row>
        <row r="76">
          <cell r="A76" t="str">
            <v>Beverly</v>
          </cell>
          <cell r="B76" t="str">
            <v>GB</v>
          </cell>
          <cell r="C76">
            <v>1</v>
          </cell>
          <cell r="D76">
            <v>0</v>
          </cell>
          <cell r="F76">
            <v>0</v>
          </cell>
          <cell r="G76">
            <v>0</v>
          </cell>
          <cell r="H76">
            <v>1</v>
          </cell>
        </row>
        <row r="77">
          <cell r="A77" t="str">
            <v>Culbreath</v>
          </cell>
          <cell r="B77" t="str">
            <v>GB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Douglass,B</v>
          </cell>
          <cell r="B78" t="str">
            <v>GB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Landers</v>
          </cell>
          <cell r="B79" t="str">
            <v>GB</v>
          </cell>
          <cell r="C79">
            <v>4</v>
          </cell>
          <cell r="D79">
            <v>31</v>
          </cell>
          <cell r="F79">
            <v>18</v>
          </cell>
          <cell r="G79">
            <v>0</v>
          </cell>
          <cell r="H79">
            <v>0</v>
          </cell>
        </row>
        <row r="80">
          <cell r="A80" t="str">
            <v>Lofton</v>
          </cell>
          <cell r="B80" t="str">
            <v>GB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Middleton</v>
          </cell>
          <cell r="B81" t="str">
            <v>GB</v>
          </cell>
          <cell r="C81">
            <v>98</v>
          </cell>
          <cell r="D81">
            <v>486</v>
          </cell>
          <cell r="F81">
            <v>76</v>
          </cell>
          <cell r="G81">
            <v>3</v>
          </cell>
          <cell r="H81">
            <v>3</v>
          </cell>
        </row>
        <row r="82">
          <cell r="A82" t="str">
            <v>Simpson</v>
          </cell>
          <cell r="B82" t="str">
            <v>GB</v>
          </cell>
          <cell r="C82">
            <v>7</v>
          </cell>
          <cell r="D82">
            <v>17</v>
          </cell>
          <cell r="F82">
            <v>11</v>
          </cell>
          <cell r="G82">
            <v>0</v>
          </cell>
          <cell r="H82">
            <v>0</v>
          </cell>
        </row>
        <row r="83">
          <cell r="A83" t="str">
            <v>Smith</v>
          </cell>
          <cell r="B83" t="str">
            <v>GB</v>
          </cell>
          <cell r="C83">
            <v>49</v>
          </cell>
          <cell r="D83">
            <v>163</v>
          </cell>
          <cell r="F83">
            <v>14</v>
          </cell>
          <cell r="G83">
            <v>2</v>
          </cell>
          <cell r="H83">
            <v>2</v>
          </cell>
        </row>
        <row r="84">
          <cell r="A84" t="str">
            <v>Sproul</v>
          </cell>
          <cell r="B84" t="str">
            <v>GB</v>
          </cell>
          <cell r="C84">
            <v>1</v>
          </cell>
          <cell r="D84">
            <v>2</v>
          </cell>
          <cell r="F84">
            <v>2</v>
          </cell>
          <cell r="G84">
            <v>0</v>
          </cell>
          <cell r="H84">
            <v>0</v>
          </cell>
        </row>
        <row r="85">
          <cell r="A85" t="str">
            <v>Thompson</v>
          </cell>
          <cell r="B85" t="str">
            <v>GB</v>
          </cell>
          <cell r="C85">
            <v>1</v>
          </cell>
          <cell r="D85">
            <v>-2</v>
          </cell>
          <cell r="F85">
            <v>-2</v>
          </cell>
          <cell r="G85">
            <v>0</v>
          </cell>
          <cell r="H85">
            <v>0</v>
          </cell>
        </row>
        <row r="86">
          <cell r="A86" t="str">
            <v>Torkelson</v>
          </cell>
          <cell r="B86" t="str">
            <v>GB</v>
          </cell>
          <cell r="C86">
            <v>3</v>
          </cell>
          <cell r="D86">
            <v>-1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>Whitehurst</v>
          </cell>
          <cell r="B87" t="str">
            <v>GB</v>
          </cell>
          <cell r="C87">
            <v>7</v>
          </cell>
          <cell r="D87">
            <v>22</v>
          </cell>
          <cell r="F87">
            <v>14</v>
          </cell>
          <cell r="G87">
            <v>0</v>
          </cell>
          <cell r="H87">
            <v>1</v>
          </cell>
        </row>
        <row r="90">
          <cell r="A90" t="str">
            <v>Culbreath</v>
          </cell>
          <cell r="B90" t="str">
            <v>GB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Lofton</v>
          </cell>
          <cell r="B91" t="str">
            <v>GB</v>
          </cell>
          <cell r="C91">
            <v>8</v>
          </cell>
          <cell r="D91">
            <v>150</v>
          </cell>
          <cell r="F91">
            <v>36</v>
          </cell>
          <cell r="G91">
            <v>1</v>
          </cell>
          <cell r="H91">
            <v>0</v>
          </cell>
        </row>
        <row r="92">
          <cell r="A92" t="str">
            <v>McGeorge</v>
          </cell>
          <cell r="B92" t="str">
            <v>GB</v>
          </cell>
          <cell r="C92">
            <v>6</v>
          </cell>
          <cell r="D92">
            <v>43</v>
          </cell>
          <cell r="F92">
            <v>13</v>
          </cell>
          <cell r="G92">
            <v>0</v>
          </cell>
          <cell r="H92">
            <v>0</v>
          </cell>
        </row>
        <row r="93">
          <cell r="A93" t="str">
            <v>Middleton</v>
          </cell>
          <cell r="B93" t="str">
            <v>GB</v>
          </cell>
          <cell r="C93">
            <v>4</v>
          </cell>
          <cell r="D93">
            <v>39</v>
          </cell>
          <cell r="F93">
            <v>22</v>
          </cell>
          <cell r="G93">
            <v>0</v>
          </cell>
          <cell r="H93">
            <v>0</v>
          </cell>
        </row>
        <row r="94">
          <cell r="A94" t="str">
            <v>Odom</v>
          </cell>
          <cell r="B94" t="str">
            <v>GB</v>
          </cell>
          <cell r="C94">
            <v>1</v>
          </cell>
          <cell r="D94">
            <v>13</v>
          </cell>
          <cell r="F94">
            <v>13</v>
          </cell>
          <cell r="G94">
            <v>0</v>
          </cell>
          <cell r="H94">
            <v>0</v>
          </cell>
        </row>
        <row r="95">
          <cell r="A95" t="str">
            <v>Simpson</v>
          </cell>
          <cell r="B95" t="str">
            <v>GB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Smith</v>
          </cell>
          <cell r="B96" t="str">
            <v>GB</v>
          </cell>
          <cell r="C96">
            <v>6</v>
          </cell>
          <cell r="D96">
            <v>30</v>
          </cell>
          <cell r="F96">
            <v>14</v>
          </cell>
          <cell r="G96">
            <v>0</v>
          </cell>
          <cell r="H96">
            <v>0</v>
          </cell>
        </row>
        <row r="97">
          <cell r="A97" t="str">
            <v>Thompson</v>
          </cell>
          <cell r="B97" t="str">
            <v>GB</v>
          </cell>
          <cell r="C97">
            <v>7</v>
          </cell>
          <cell r="D97">
            <v>111</v>
          </cell>
          <cell r="F97">
            <v>38</v>
          </cell>
          <cell r="G97">
            <v>0</v>
          </cell>
          <cell r="H97">
            <v>0</v>
          </cell>
        </row>
        <row r="98">
          <cell r="A98" t="str">
            <v>Torkelson</v>
          </cell>
          <cell r="B98" t="str">
            <v>GB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107">
          <cell r="A107" t="str">
            <v>Beverly</v>
          </cell>
          <cell r="B107" t="str">
            <v>GB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Douglass,B</v>
          </cell>
          <cell r="B108" t="str">
            <v>GB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Lofton</v>
          </cell>
          <cell r="B109" t="str">
            <v>GB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Sproul</v>
          </cell>
          <cell r="B110" t="str">
            <v>GB</v>
          </cell>
          <cell r="C110">
            <v>4</v>
          </cell>
          <cell r="D110">
            <v>2</v>
          </cell>
          <cell r="E110">
            <v>50</v>
          </cell>
          <cell r="F110">
            <v>74</v>
          </cell>
          <cell r="G110">
            <v>0</v>
          </cell>
          <cell r="H110">
            <v>38</v>
          </cell>
          <cell r="I110">
            <v>0</v>
          </cell>
          <cell r="J110">
            <v>0</v>
          </cell>
          <cell r="K110">
            <v>0</v>
          </cell>
          <cell r="L110">
            <v>18.5</v>
          </cell>
          <cell r="M110">
            <v>95.833333333333329</v>
          </cell>
          <cell r="N110">
            <v>0</v>
          </cell>
          <cell r="O110">
            <v>0</v>
          </cell>
        </row>
        <row r="111">
          <cell r="A111" t="str">
            <v>Whitehurst</v>
          </cell>
          <cell r="B111" t="str">
            <v>GB</v>
          </cell>
          <cell r="C111">
            <v>70</v>
          </cell>
          <cell r="D111">
            <v>30</v>
          </cell>
          <cell r="E111">
            <v>42.857142857142854</v>
          </cell>
          <cell r="F111">
            <v>312</v>
          </cell>
          <cell r="G111">
            <v>1</v>
          </cell>
          <cell r="H111">
            <v>32</v>
          </cell>
          <cell r="I111">
            <v>4</v>
          </cell>
          <cell r="J111">
            <v>1.4285714285714286</v>
          </cell>
          <cell r="K111">
            <v>5.7142857142857144</v>
          </cell>
          <cell r="L111">
            <v>4.4571428571428573</v>
          </cell>
          <cell r="M111">
            <v>37.321428571428562</v>
          </cell>
          <cell r="N111">
            <v>1</v>
          </cell>
          <cell r="O111">
            <v>9</v>
          </cell>
        </row>
        <row r="115">
          <cell r="A115" t="str">
            <v>Gray</v>
          </cell>
          <cell r="B115" t="str">
            <v>GB</v>
          </cell>
          <cell r="C115">
            <v>1</v>
          </cell>
          <cell r="D115">
            <v>0</v>
          </cell>
          <cell r="E115">
            <v>2</v>
          </cell>
          <cell r="G115">
            <v>2</v>
          </cell>
          <cell r="H115">
            <v>0</v>
          </cell>
          <cell r="I115">
            <v>0</v>
          </cell>
        </row>
        <row r="116">
          <cell r="A116" t="str">
            <v>Odom</v>
          </cell>
          <cell r="B116" t="str">
            <v>GB</v>
          </cell>
          <cell r="C116">
            <v>14</v>
          </cell>
          <cell r="D116">
            <v>1</v>
          </cell>
          <cell r="E116">
            <v>129</v>
          </cell>
          <cell r="G116">
            <v>48</v>
          </cell>
          <cell r="H116">
            <v>0</v>
          </cell>
          <cell r="I116">
            <v>0</v>
          </cell>
        </row>
        <row r="117">
          <cell r="A117" t="str">
            <v>Sampson</v>
          </cell>
          <cell r="B117" t="str">
            <v>GB</v>
          </cell>
          <cell r="C117">
            <v>0</v>
          </cell>
          <cell r="D117">
            <v>0</v>
          </cell>
          <cell r="E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 t="str">
            <v>Tullis</v>
          </cell>
          <cell r="B118" t="str">
            <v>GB</v>
          </cell>
          <cell r="C118">
            <v>2</v>
          </cell>
          <cell r="D118">
            <v>0</v>
          </cell>
          <cell r="E118">
            <v>1</v>
          </cell>
          <cell r="G118">
            <v>1</v>
          </cell>
          <cell r="H118">
            <v>0</v>
          </cell>
          <cell r="I118">
            <v>0</v>
          </cell>
        </row>
        <row r="125">
          <cell r="A125" t="str">
            <v>Culbreath</v>
          </cell>
          <cell r="B125" t="str">
            <v>GB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Gueno</v>
          </cell>
          <cell r="B126" t="str">
            <v>GB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Hood</v>
          </cell>
          <cell r="B127" t="str">
            <v>GB</v>
          </cell>
          <cell r="C127">
            <v>2</v>
          </cell>
          <cell r="D127">
            <v>51</v>
          </cell>
          <cell r="F127">
            <v>27</v>
          </cell>
          <cell r="G127">
            <v>0</v>
          </cell>
          <cell r="H127">
            <v>0</v>
          </cell>
        </row>
        <row r="128">
          <cell r="A128" t="str">
            <v>Johnson,E</v>
          </cell>
          <cell r="B128" t="str">
            <v>GB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Landers</v>
          </cell>
          <cell r="B129" t="str">
            <v>GB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Lofton</v>
          </cell>
          <cell r="B130" t="str">
            <v>GB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McGeorge</v>
          </cell>
          <cell r="B131" t="str">
            <v>GB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Middleton</v>
          </cell>
          <cell r="B132" t="str">
            <v>GB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>Odom</v>
          </cell>
          <cell r="B133" t="str">
            <v>GB</v>
          </cell>
          <cell r="C133">
            <v>9</v>
          </cell>
          <cell r="D133">
            <v>218</v>
          </cell>
          <cell r="F133">
            <v>63</v>
          </cell>
          <cell r="G133">
            <v>0</v>
          </cell>
          <cell r="H133">
            <v>0</v>
          </cell>
        </row>
        <row r="134">
          <cell r="A134" t="str">
            <v>Sampson</v>
          </cell>
          <cell r="B134" t="str">
            <v>GB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 t="str">
            <v>Smith</v>
          </cell>
          <cell r="B135" t="str">
            <v>GB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>Thompson</v>
          </cell>
          <cell r="B136" t="str">
            <v>GB</v>
          </cell>
          <cell r="C136">
            <v>1</v>
          </cell>
          <cell r="D136">
            <v>10</v>
          </cell>
          <cell r="F136">
            <v>10</v>
          </cell>
          <cell r="G136">
            <v>0</v>
          </cell>
          <cell r="H136">
            <v>0</v>
          </cell>
        </row>
        <row r="137">
          <cell r="A137" t="str">
            <v>Wagner</v>
          </cell>
          <cell r="B137" t="str">
            <v>GB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42">
          <cell r="A142" t="str">
            <v>Beverly</v>
          </cell>
          <cell r="B142" t="str">
            <v>GB</v>
          </cell>
          <cell r="C142">
            <v>22</v>
          </cell>
          <cell r="D142">
            <v>813</v>
          </cell>
          <cell r="F142">
            <v>52</v>
          </cell>
          <cell r="G142">
            <v>0</v>
          </cell>
          <cell r="H142">
            <v>0</v>
          </cell>
        </row>
        <row r="150">
          <cell r="A150" t="str">
            <v>Marcol</v>
          </cell>
          <cell r="B150" t="str">
            <v>GB</v>
          </cell>
          <cell r="C150">
            <v>21</v>
          </cell>
          <cell r="D150">
            <v>1</v>
          </cell>
          <cell r="E150">
            <v>8</v>
          </cell>
          <cell r="F150">
            <v>8</v>
          </cell>
          <cell r="G150">
            <v>14</v>
          </cell>
          <cell r="H150">
            <v>11</v>
          </cell>
          <cell r="J150">
            <v>47</v>
          </cell>
          <cell r="L150">
            <v>1</v>
          </cell>
          <cell r="M150">
            <v>1</v>
          </cell>
          <cell r="N150">
            <v>2</v>
          </cell>
          <cell r="O150">
            <v>2</v>
          </cell>
          <cell r="P150">
            <v>6</v>
          </cell>
          <cell r="Q150">
            <v>6</v>
          </cell>
          <cell r="R150">
            <v>5</v>
          </cell>
          <cell r="S150">
            <v>2</v>
          </cell>
          <cell r="T150">
            <v>0</v>
          </cell>
          <cell r="U150">
            <v>0</v>
          </cell>
        </row>
        <row r="156">
          <cell r="A156" t="str">
            <v>Anderson</v>
          </cell>
          <cell r="B156" t="str">
            <v>GB</v>
          </cell>
          <cell r="C156">
            <v>1</v>
          </cell>
          <cell r="D156">
            <v>15</v>
          </cell>
          <cell r="F156">
            <v>15</v>
          </cell>
          <cell r="G156">
            <v>0</v>
          </cell>
          <cell r="H156">
            <v>0</v>
          </cell>
        </row>
        <row r="157">
          <cell r="A157" t="str">
            <v>Barzilauskas</v>
          </cell>
          <cell r="B157" t="str">
            <v>GB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Buchanon</v>
          </cell>
          <cell r="B158" t="str">
            <v>GB</v>
          </cell>
          <cell r="C158">
            <v>4</v>
          </cell>
          <cell r="D158">
            <v>43</v>
          </cell>
          <cell r="F158">
            <v>43</v>
          </cell>
          <cell r="G158">
            <v>1</v>
          </cell>
          <cell r="H158">
            <v>0</v>
          </cell>
        </row>
        <row r="159">
          <cell r="A159" t="str">
            <v>Gray</v>
          </cell>
          <cell r="B159" t="str">
            <v>GB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Hood</v>
          </cell>
          <cell r="B160" t="str">
            <v>GB</v>
          </cell>
          <cell r="C160">
            <v>0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>Hunt</v>
          </cell>
          <cell r="B161" t="str">
            <v>GB</v>
          </cell>
          <cell r="C161">
            <v>1</v>
          </cell>
          <cell r="D161">
            <v>9</v>
          </cell>
          <cell r="F161">
            <v>9</v>
          </cell>
          <cell r="G161">
            <v>0</v>
          </cell>
          <cell r="H161">
            <v>0</v>
          </cell>
        </row>
        <row r="162">
          <cell r="A162" t="str">
            <v>Luke</v>
          </cell>
          <cell r="B162" t="str">
            <v>GB</v>
          </cell>
          <cell r="C162">
            <v>2</v>
          </cell>
          <cell r="D162">
            <v>85</v>
          </cell>
          <cell r="F162">
            <v>60</v>
          </cell>
          <cell r="G162">
            <v>0</v>
          </cell>
          <cell r="H162">
            <v>0</v>
          </cell>
        </row>
        <row r="163">
          <cell r="A163" t="str">
            <v>McCoy</v>
          </cell>
          <cell r="B163" t="str">
            <v>GB</v>
          </cell>
          <cell r="C163">
            <v>1</v>
          </cell>
          <cell r="D163">
            <v>11</v>
          </cell>
          <cell r="F163">
            <v>11</v>
          </cell>
          <cell r="G163">
            <v>0</v>
          </cell>
          <cell r="H163">
            <v>0</v>
          </cell>
        </row>
        <row r="171">
          <cell r="A171" t="str">
            <v>Anderson</v>
          </cell>
          <cell r="B171" t="str">
            <v>GB</v>
          </cell>
          <cell r="C171">
            <v>1</v>
          </cell>
          <cell r="D171">
            <v>9</v>
          </cell>
          <cell r="F171">
            <v>1.5</v>
          </cell>
        </row>
        <row r="172">
          <cell r="A172" t="str">
            <v>Barber</v>
          </cell>
          <cell r="B172" t="str">
            <v>GB</v>
          </cell>
          <cell r="C172">
            <v>1</v>
          </cell>
          <cell r="D172">
            <v>3</v>
          </cell>
          <cell r="F172">
            <v>2</v>
          </cell>
        </row>
        <row r="173">
          <cell r="A173" t="str">
            <v>Barzilauskas</v>
          </cell>
          <cell r="B173" t="str">
            <v>GB</v>
          </cell>
          <cell r="C173">
            <v>1.5</v>
          </cell>
          <cell r="D173">
            <v>8</v>
          </cell>
          <cell r="F173">
            <v>5</v>
          </cell>
        </row>
        <row r="174">
          <cell r="A174" t="str">
            <v>Butler</v>
          </cell>
          <cell r="B174" t="str">
            <v>GB</v>
          </cell>
          <cell r="C174">
            <v>5</v>
          </cell>
          <cell r="D174">
            <v>36.5</v>
          </cell>
          <cell r="F174">
            <v>11.5</v>
          </cell>
        </row>
        <row r="175">
          <cell r="A175" t="str">
            <v>Douglass,M</v>
          </cell>
          <cell r="B175" t="str">
            <v>GB</v>
          </cell>
          <cell r="C175">
            <v>1.5</v>
          </cell>
          <cell r="D175">
            <v>14</v>
          </cell>
          <cell r="F175">
            <v>3</v>
          </cell>
        </row>
        <row r="176">
          <cell r="A176" t="str">
            <v>Hood</v>
          </cell>
          <cell r="B176" t="str">
            <v>GB</v>
          </cell>
          <cell r="C176">
            <v>1</v>
          </cell>
          <cell r="D176">
            <v>8</v>
          </cell>
          <cell r="F176">
            <v>2</v>
          </cell>
        </row>
        <row r="177">
          <cell r="A177" t="str">
            <v>Johnson,E</v>
          </cell>
          <cell r="B177" t="str">
            <v>GB</v>
          </cell>
          <cell r="C177">
            <v>6.5</v>
          </cell>
          <cell r="D177">
            <v>48.5</v>
          </cell>
          <cell r="F177">
            <v>20.5</v>
          </cell>
        </row>
        <row r="178">
          <cell r="A178" t="str">
            <v>Roller</v>
          </cell>
          <cell r="B178" t="str">
            <v>GB</v>
          </cell>
          <cell r="C178">
            <v>1</v>
          </cell>
          <cell r="D178">
            <v>11</v>
          </cell>
          <cell r="F178">
            <v>2.5</v>
          </cell>
        </row>
        <row r="179">
          <cell r="A179" t="str">
            <v>Weaver</v>
          </cell>
          <cell r="B179" t="str">
            <v>GB</v>
          </cell>
          <cell r="C179">
            <v>0.5</v>
          </cell>
          <cell r="D179">
            <v>7</v>
          </cell>
          <cell r="F17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Pit"/>
      <sheetName val="vs NYJ"/>
      <sheetName val="at Mia"/>
      <sheetName val="vs Bal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48</v>
          </cell>
          <cell r="M6">
            <v>79</v>
          </cell>
        </row>
        <row r="7">
          <cell r="D7">
            <v>18</v>
          </cell>
          <cell r="M7">
            <v>50</v>
          </cell>
        </row>
        <row r="8">
          <cell r="D8">
            <v>26</v>
          </cell>
          <cell r="M8">
            <v>23</v>
          </cell>
        </row>
        <row r="9">
          <cell r="D9">
            <v>4</v>
          </cell>
          <cell r="M9">
            <v>6</v>
          </cell>
        </row>
        <row r="10">
          <cell r="C10">
            <v>14</v>
          </cell>
          <cell r="D10">
            <v>46</v>
          </cell>
          <cell r="E10">
            <v>0.30434782608695654</v>
          </cell>
          <cell r="N10">
            <v>0.34090909090909088</v>
          </cell>
          <cell r="R10" t="str">
            <v>14/46</v>
          </cell>
          <cell r="S10" t="str">
            <v>15/44</v>
          </cell>
        </row>
        <row r="12">
          <cell r="D12">
            <v>109</v>
          </cell>
          <cell r="M12">
            <v>170</v>
          </cell>
        </row>
        <row r="13">
          <cell r="D13">
            <v>382</v>
          </cell>
          <cell r="M13">
            <v>818</v>
          </cell>
        </row>
        <row r="14">
          <cell r="D14">
            <v>3.5045871559633026</v>
          </cell>
          <cell r="M14">
            <v>4.8117647058823527</v>
          </cell>
        </row>
        <row r="16">
          <cell r="D16">
            <v>105</v>
          </cell>
          <cell r="M16">
            <v>82</v>
          </cell>
        </row>
        <row r="17">
          <cell r="D17">
            <v>59</v>
          </cell>
          <cell r="M17">
            <v>47</v>
          </cell>
        </row>
        <row r="18">
          <cell r="D18">
            <v>56.19047619047619</v>
          </cell>
          <cell r="M18">
            <v>57.317073170731703</v>
          </cell>
        </row>
        <row r="19">
          <cell r="D19">
            <v>728</v>
          </cell>
          <cell r="M19">
            <v>548</v>
          </cell>
        </row>
        <row r="20">
          <cell r="D20">
            <v>11</v>
          </cell>
          <cell r="M20">
            <v>5</v>
          </cell>
        </row>
        <row r="21">
          <cell r="D21">
            <v>64</v>
          </cell>
          <cell r="M21">
            <v>26</v>
          </cell>
        </row>
        <row r="22">
          <cell r="D22">
            <v>664</v>
          </cell>
          <cell r="M22">
            <v>522</v>
          </cell>
        </row>
        <row r="23">
          <cell r="D23">
            <v>5.7241379310344831</v>
          </cell>
          <cell r="M23">
            <v>6</v>
          </cell>
        </row>
        <row r="24">
          <cell r="D24">
            <v>12.338983050847459</v>
          </cell>
          <cell r="M24">
            <v>11.659574468085106</v>
          </cell>
        </row>
        <row r="27">
          <cell r="D27">
            <v>1046</v>
          </cell>
          <cell r="M27">
            <v>1340</v>
          </cell>
        </row>
        <row r="28">
          <cell r="D28">
            <v>36.520076481835559</v>
          </cell>
          <cell r="M28">
            <v>61.044776119402989</v>
          </cell>
        </row>
        <row r="29">
          <cell r="D29">
            <v>63.479923518164441</v>
          </cell>
          <cell r="M29">
            <v>38.955223880597018</v>
          </cell>
        </row>
        <row r="31">
          <cell r="D31">
            <v>225</v>
          </cell>
          <cell r="M31">
            <v>257</v>
          </cell>
        </row>
        <row r="32">
          <cell r="D32">
            <v>4.6488888888888891</v>
          </cell>
          <cell r="M32">
            <v>5.2140077821011674</v>
          </cell>
        </row>
        <row r="35">
          <cell r="D35">
            <v>3</v>
          </cell>
          <cell r="M35">
            <v>2</v>
          </cell>
        </row>
        <row r="36">
          <cell r="D36">
            <v>43</v>
          </cell>
          <cell r="M36">
            <v>45</v>
          </cell>
        </row>
        <row r="37">
          <cell r="D37">
            <v>0</v>
          </cell>
          <cell r="M37">
            <v>0</v>
          </cell>
        </row>
        <row r="39">
          <cell r="D39">
            <v>28</v>
          </cell>
          <cell r="M39">
            <v>20</v>
          </cell>
        </row>
        <row r="40">
          <cell r="D40">
            <v>1141</v>
          </cell>
          <cell r="M40">
            <v>692</v>
          </cell>
        </row>
        <row r="41">
          <cell r="D41">
            <v>40.75</v>
          </cell>
          <cell r="M41">
            <v>34.6</v>
          </cell>
        </row>
        <row r="43">
          <cell r="D43">
            <v>11</v>
          </cell>
          <cell r="M43">
            <v>20</v>
          </cell>
        </row>
        <row r="44">
          <cell r="D44">
            <v>71</v>
          </cell>
          <cell r="M44">
            <v>177</v>
          </cell>
        </row>
        <row r="45">
          <cell r="D45">
            <v>6.4545454545454541</v>
          </cell>
          <cell r="M45">
            <v>8.85</v>
          </cell>
        </row>
        <row r="46">
          <cell r="D46">
            <v>0</v>
          </cell>
          <cell r="M46">
            <v>1</v>
          </cell>
        </row>
        <row r="48">
          <cell r="D48">
            <v>21</v>
          </cell>
          <cell r="M48">
            <v>15</v>
          </cell>
        </row>
        <row r="49">
          <cell r="D49">
            <v>478</v>
          </cell>
          <cell r="M49">
            <v>340</v>
          </cell>
        </row>
        <row r="50">
          <cell r="D50">
            <v>22.761904761904763</v>
          </cell>
          <cell r="M50">
            <v>22.666666666666668</v>
          </cell>
        </row>
        <row r="51">
          <cell r="D51">
            <v>1</v>
          </cell>
          <cell r="M51">
            <v>0</v>
          </cell>
        </row>
        <row r="53">
          <cell r="D53">
            <v>27</v>
          </cell>
          <cell r="M53">
            <v>22</v>
          </cell>
        </row>
        <row r="54">
          <cell r="D54">
            <v>256</v>
          </cell>
          <cell r="M54">
            <v>185</v>
          </cell>
        </row>
        <row r="56">
          <cell r="D56">
            <v>4</v>
          </cell>
          <cell r="M56">
            <v>8</v>
          </cell>
        </row>
        <row r="57">
          <cell r="D57">
            <v>1</v>
          </cell>
          <cell r="M57">
            <v>5</v>
          </cell>
        </row>
        <row r="58">
          <cell r="D58">
            <v>0</v>
          </cell>
          <cell r="M58">
            <v>0</v>
          </cell>
        </row>
        <row r="59">
          <cell r="D59">
            <v>3</v>
          </cell>
          <cell r="M59">
            <v>3</v>
          </cell>
        </row>
        <row r="60">
          <cell r="D60">
            <v>0</v>
          </cell>
          <cell r="M60">
            <v>0</v>
          </cell>
        </row>
        <row r="62">
          <cell r="D62">
            <v>64</v>
          </cell>
          <cell r="M62">
            <v>106</v>
          </cell>
        </row>
        <row r="63">
          <cell r="D63">
            <v>8</v>
          </cell>
          <cell r="M63">
            <v>12</v>
          </cell>
        </row>
        <row r="64">
          <cell r="D64">
            <v>2</v>
          </cell>
          <cell r="M64">
            <v>8</v>
          </cell>
        </row>
        <row r="65">
          <cell r="D65">
            <v>5</v>
          </cell>
          <cell r="M65">
            <v>2</v>
          </cell>
        </row>
        <row r="66">
          <cell r="D66">
            <v>1</v>
          </cell>
          <cell r="M66">
            <v>2</v>
          </cell>
        </row>
        <row r="67">
          <cell r="D67">
            <v>7</v>
          </cell>
          <cell r="M67">
            <v>11</v>
          </cell>
        </row>
        <row r="68">
          <cell r="D68">
            <v>0</v>
          </cell>
          <cell r="M68">
            <v>1</v>
          </cell>
        </row>
        <row r="69">
          <cell r="D69">
            <v>3</v>
          </cell>
          <cell r="M69">
            <v>7</v>
          </cell>
        </row>
        <row r="70">
          <cell r="D70">
            <v>4</v>
          </cell>
          <cell r="M70">
            <v>10</v>
          </cell>
        </row>
        <row r="71">
          <cell r="D71">
            <v>75</v>
          </cell>
          <cell r="M71">
            <v>70</v>
          </cell>
        </row>
        <row r="72">
          <cell r="D72" t="str">
            <v>27:29</v>
          </cell>
          <cell r="M72" t="str">
            <v>32:36</v>
          </cell>
        </row>
        <row r="76">
          <cell r="A76" t="str">
            <v>Braxton</v>
          </cell>
          <cell r="B76" t="str">
            <v>Buf</v>
          </cell>
          <cell r="C76">
            <v>19</v>
          </cell>
          <cell r="D76">
            <v>66</v>
          </cell>
          <cell r="F76">
            <v>9</v>
          </cell>
          <cell r="G76">
            <v>1</v>
          </cell>
          <cell r="H76">
            <v>0</v>
          </cell>
        </row>
        <row r="77">
          <cell r="A77" t="str">
            <v>Brown</v>
          </cell>
          <cell r="B77" t="str">
            <v>Buf</v>
          </cell>
          <cell r="C77">
            <v>20</v>
          </cell>
          <cell r="D77">
            <v>62</v>
          </cell>
          <cell r="F77">
            <v>12</v>
          </cell>
          <cell r="G77">
            <v>0</v>
          </cell>
          <cell r="H77">
            <v>0</v>
          </cell>
        </row>
        <row r="78">
          <cell r="A78" t="str">
            <v>Ferguson</v>
          </cell>
          <cell r="B78" t="str">
            <v>Buf</v>
          </cell>
          <cell r="C78">
            <v>5</v>
          </cell>
          <cell r="D78">
            <v>14</v>
          </cell>
          <cell r="F78">
            <v>12</v>
          </cell>
          <cell r="G78">
            <v>0</v>
          </cell>
          <cell r="H78">
            <v>1</v>
          </cell>
        </row>
        <row r="79">
          <cell r="A79" t="str">
            <v>Gant</v>
          </cell>
          <cell r="B79" t="str">
            <v>Buf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Hooks</v>
          </cell>
          <cell r="B80" t="str">
            <v>Buf</v>
          </cell>
          <cell r="C80">
            <v>16</v>
          </cell>
          <cell r="D80">
            <v>83</v>
          </cell>
          <cell r="F80">
            <v>13</v>
          </cell>
          <cell r="G80">
            <v>0</v>
          </cell>
          <cell r="H80">
            <v>1</v>
          </cell>
        </row>
        <row r="81">
          <cell r="A81" t="str">
            <v>Jackson</v>
          </cell>
          <cell r="B81" t="str">
            <v>Buf</v>
          </cell>
          <cell r="C81">
            <v>0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Johnson,D</v>
          </cell>
          <cell r="B82" t="str">
            <v>Buf</v>
          </cell>
          <cell r="C82">
            <v>10</v>
          </cell>
          <cell r="D82">
            <v>33</v>
          </cell>
          <cell r="F82">
            <v>9</v>
          </cell>
          <cell r="G82">
            <v>0</v>
          </cell>
          <cell r="H82">
            <v>0</v>
          </cell>
        </row>
        <row r="83">
          <cell r="A83" t="str">
            <v>Miller</v>
          </cell>
          <cell r="B83" t="str">
            <v>Buf</v>
          </cell>
          <cell r="C83">
            <v>39</v>
          </cell>
          <cell r="D83">
            <v>124</v>
          </cell>
          <cell r="F83">
            <v>13</v>
          </cell>
          <cell r="G83">
            <v>1</v>
          </cell>
          <cell r="H83">
            <v>1</v>
          </cell>
        </row>
        <row r="90">
          <cell r="A90" t="str">
            <v>Braxton</v>
          </cell>
          <cell r="B90" t="str">
            <v>Buf</v>
          </cell>
          <cell r="C90">
            <v>2</v>
          </cell>
          <cell r="D90">
            <v>8</v>
          </cell>
          <cell r="E90">
            <v>4</v>
          </cell>
          <cell r="F90">
            <v>5</v>
          </cell>
          <cell r="G90">
            <v>0</v>
          </cell>
          <cell r="H90">
            <v>0</v>
          </cell>
        </row>
        <row r="91">
          <cell r="A91" t="str">
            <v>Brown</v>
          </cell>
          <cell r="B91" t="str">
            <v>Buf</v>
          </cell>
          <cell r="C91">
            <v>4</v>
          </cell>
          <cell r="D91">
            <v>12</v>
          </cell>
          <cell r="F91">
            <v>6</v>
          </cell>
          <cell r="G91">
            <v>0</v>
          </cell>
          <cell r="H91">
            <v>0</v>
          </cell>
        </row>
        <row r="92">
          <cell r="A92" t="str">
            <v>Chandler</v>
          </cell>
          <cell r="B92" t="str">
            <v>Buf</v>
          </cell>
          <cell r="C92">
            <v>13</v>
          </cell>
          <cell r="D92">
            <v>105</v>
          </cell>
          <cell r="F92">
            <v>16</v>
          </cell>
          <cell r="G92">
            <v>0</v>
          </cell>
          <cell r="H92">
            <v>0</v>
          </cell>
        </row>
        <row r="93">
          <cell r="A93" t="str">
            <v>Ferguson</v>
          </cell>
          <cell r="B93" t="str">
            <v>Buf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Gant</v>
          </cell>
          <cell r="B94" t="str">
            <v>Buf</v>
          </cell>
          <cell r="C94">
            <v>8</v>
          </cell>
          <cell r="D94">
            <v>95</v>
          </cell>
          <cell r="F94">
            <v>48</v>
          </cell>
          <cell r="G94">
            <v>0</v>
          </cell>
          <cell r="H94">
            <v>0</v>
          </cell>
        </row>
        <row r="95">
          <cell r="A95" t="str">
            <v>Hooks</v>
          </cell>
          <cell r="B95" t="str">
            <v>Buf</v>
          </cell>
          <cell r="C95">
            <v>2</v>
          </cell>
          <cell r="D95">
            <v>11</v>
          </cell>
          <cell r="F95">
            <v>9</v>
          </cell>
          <cell r="G95">
            <v>0</v>
          </cell>
          <cell r="H95">
            <v>0</v>
          </cell>
        </row>
        <row r="96">
          <cell r="A96" t="str">
            <v>Johnson,D</v>
          </cell>
          <cell r="B96" t="str">
            <v>Buf</v>
          </cell>
          <cell r="C96">
            <v>1</v>
          </cell>
          <cell r="D96">
            <v>8</v>
          </cell>
          <cell r="F96">
            <v>8</v>
          </cell>
          <cell r="G96">
            <v>0</v>
          </cell>
          <cell r="H96">
            <v>0</v>
          </cell>
        </row>
        <row r="97">
          <cell r="A97" t="str">
            <v>Lewis</v>
          </cell>
          <cell r="B97" t="str">
            <v>Buf</v>
          </cell>
          <cell r="C97">
            <v>15</v>
          </cell>
          <cell r="D97">
            <v>308</v>
          </cell>
          <cell r="F97">
            <v>99</v>
          </cell>
          <cell r="G97">
            <v>3</v>
          </cell>
          <cell r="H97">
            <v>0</v>
          </cell>
        </row>
        <row r="98">
          <cell r="A98" t="str">
            <v>Miller</v>
          </cell>
          <cell r="B98" t="str">
            <v>Buf</v>
          </cell>
          <cell r="C98">
            <v>7</v>
          </cell>
          <cell r="D98">
            <v>114</v>
          </cell>
          <cell r="F98">
            <v>44</v>
          </cell>
          <cell r="G98">
            <v>1</v>
          </cell>
          <cell r="H98">
            <v>0</v>
          </cell>
        </row>
        <row r="99">
          <cell r="A99" t="str">
            <v>Piccone</v>
          </cell>
          <cell r="B99" t="str">
            <v>Buf</v>
          </cell>
          <cell r="C99">
            <v>1</v>
          </cell>
          <cell r="D99">
            <v>10</v>
          </cell>
          <cell r="F99">
            <v>10</v>
          </cell>
          <cell r="G99">
            <v>0</v>
          </cell>
          <cell r="H99">
            <v>0</v>
          </cell>
        </row>
        <row r="100">
          <cell r="A100" t="str">
            <v>Walton</v>
          </cell>
          <cell r="B100" t="str">
            <v>Buf</v>
          </cell>
          <cell r="C100">
            <v>4</v>
          </cell>
          <cell r="D100">
            <v>41</v>
          </cell>
          <cell r="F100">
            <v>15</v>
          </cell>
          <cell r="G100">
            <v>1</v>
          </cell>
          <cell r="H100">
            <v>0</v>
          </cell>
        </row>
        <row r="101">
          <cell r="A101" t="str">
            <v>Willis</v>
          </cell>
          <cell r="B101" t="str">
            <v>Buf</v>
          </cell>
          <cell r="C101">
            <v>2</v>
          </cell>
          <cell r="D101">
            <v>16</v>
          </cell>
          <cell r="F101">
            <v>10</v>
          </cell>
          <cell r="G101">
            <v>0</v>
          </cell>
          <cell r="H101">
            <v>0</v>
          </cell>
        </row>
        <row r="107">
          <cell r="A107" t="str">
            <v>Ferguson</v>
          </cell>
          <cell r="B107" t="str">
            <v>Buf</v>
          </cell>
          <cell r="C107">
            <v>89</v>
          </cell>
          <cell r="D107">
            <v>53</v>
          </cell>
          <cell r="E107">
            <v>59.550561797752813</v>
          </cell>
          <cell r="F107">
            <v>622</v>
          </cell>
          <cell r="G107">
            <v>5</v>
          </cell>
          <cell r="H107">
            <v>99</v>
          </cell>
          <cell r="I107">
            <v>3</v>
          </cell>
          <cell r="J107">
            <v>5.6179775280898872</v>
          </cell>
          <cell r="K107">
            <v>3.3707865168539324</v>
          </cell>
          <cell r="L107">
            <v>6.98876404494382</v>
          </cell>
          <cell r="M107">
            <v>85.510299625468164</v>
          </cell>
          <cell r="N107">
            <v>0</v>
          </cell>
          <cell r="O107">
            <v>9</v>
          </cell>
        </row>
        <row r="108">
          <cell r="A108" t="str">
            <v>Mays</v>
          </cell>
          <cell r="B108" t="str">
            <v>Buf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Munson</v>
          </cell>
          <cell r="B109" t="str">
            <v>Buf</v>
          </cell>
          <cell r="C109">
            <v>16</v>
          </cell>
          <cell r="D109">
            <v>6</v>
          </cell>
          <cell r="E109">
            <v>37.5</v>
          </cell>
          <cell r="F109">
            <v>106</v>
          </cell>
          <cell r="G109">
            <v>0</v>
          </cell>
          <cell r="H109">
            <v>48</v>
          </cell>
          <cell r="I109">
            <v>0</v>
          </cell>
          <cell r="J109">
            <v>0</v>
          </cell>
          <cell r="K109">
            <v>0</v>
          </cell>
          <cell r="L109">
            <v>6.625</v>
          </cell>
          <cell r="M109">
            <v>60.9375</v>
          </cell>
          <cell r="N109">
            <v>0</v>
          </cell>
          <cell r="O109">
            <v>2</v>
          </cell>
        </row>
        <row r="115">
          <cell r="A115" t="str">
            <v>Brown</v>
          </cell>
          <cell r="B115" t="str">
            <v>Buf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Hooks</v>
          </cell>
          <cell r="B116" t="str">
            <v>Buf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 t="str">
            <v>Levenseller</v>
          </cell>
          <cell r="C117">
            <v>2</v>
          </cell>
          <cell r="D117">
            <v>0</v>
          </cell>
          <cell r="E117">
            <v>16</v>
          </cell>
          <cell r="G117">
            <v>12</v>
          </cell>
          <cell r="H117">
            <v>0</v>
          </cell>
          <cell r="I117">
            <v>0</v>
          </cell>
        </row>
        <row r="118">
          <cell r="A118" t="str">
            <v>Moody</v>
          </cell>
          <cell r="B118" t="str">
            <v>Buf</v>
          </cell>
          <cell r="C118">
            <v>7</v>
          </cell>
          <cell r="D118">
            <v>0</v>
          </cell>
          <cell r="E118">
            <v>49</v>
          </cell>
          <cell r="G118">
            <v>17</v>
          </cell>
          <cell r="H118">
            <v>0</v>
          </cell>
          <cell r="I118">
            <v>0</v>
          </cell>
        </row>
        <row r="119">
          <cell r="A119" t="str">
            <v>Piccone</v>
          </cell>
          <cell r="B119" t="str">
            <v>Buf</v>
          </cell>
          <cell r="C119">
            <v>2</v>
          </cell>
          <cell r="D119">
            <v>1</v>
          </cell>
          <cell r="E119">
            <v>6</v>
          </cell>
          <cell r="G119">
            <v>6</v>
          </cell>
          <cell r="H119">
            <v>0</v>
          </cell>
          <cell r="I119">
            <v>0</v>
          </cell>
        </row>
        <row r="125">
          <cell r="A125" t="str">
            <v>Brown</v>
          </cell>
          <cell r="B125" t="str">
            <v>Buf</v>
          </cell>
          <cell r="C125">
            <v>5</v>
          </cell>
          <cell r="D125">
            <v>184</v>
          </cell>
          <cell r="F125">
            <v>104</v>
          </cell>
          <cell r="G125">
            <v>1</v>
          </cell>
          <cell r="H125">
            <v>0</v>
          </cell>
        </row>
        <row r="126">
          <cell r="A126" t="str">
            <v>Franckowiak</v>
          </cell>
          <cell r="B126" t="str">
            <v>Buf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Hooks</v>
          </cell>
          <cell r="B127" t="str">
            <v>Buf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Hutchinson</v>
          </cell>
          <cell r="B128" t="str">
            <v>Buf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Johnson,D</v>
          </cell>
          <cell r="B129" t="str">
            <v>Buf</v>
          </cell>
          <cell r="C129">
            <v>3</v>
          </cell>
          <cell r="D129">
            <v>49</v>
          </cell>
          <cell r="F129">
            <v>19</v>
          </cell>
          <cell r="G129">
            <v>0</v>
          </cell>
          <cell r="H129">
            <v>0</v>
          </cell>
        </row>
        <row r="130">
          <cell r="A130" t="str">
            <v>Miller</v>
          </cell>
          <cell r="B130" t="str">
            <v>Buf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Moody</v>
          </cell>
          <cell r="B131" t="str">
            <v>Buf</v>
          </cell>
          <cell r="C131">
            <v>10</v>
          </cell>
          <cell r="D131">
            <v>195</v>
          </cell>
          <cell r="F131">
            <v>37</v>
          </cell>
          <cell r="G131">
            <v>0</v>
          </cell>
          <cell r="H131">
            <v>1</v>
          </cell>
        </row>
        <row r="132">
          <cell r="A132" t="str">
            <v>Piccone</v>
          </cell>
          <cell r="B132" t="str">
            <v>Buf</v>
          </cell>
          <cell r="C132">
            <v>2</v>
          </cell>
          <cell r="D132">
            <v>42</v>
          </cell>
          <cell r="F132">
            <v>27</v>
          </cell>
          <cell r="G132">
            <v>0</v>
          </cell>
          <cell r="H132">
            <v>0</v>
          </cell>
        </row>
        <row r="133">
          <cell r="A133" t="str">
            <v>Powell</v>
          </cell>
          <cell r="B133" t="str">
            <v>Buf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>Willis</v>
          </cell>
          <cell r="B134" t="str">
            <v>Buf</v>
          </cell>
          <cell r="C134">
            <v>1</v>
          </cell>
          <cell r="D134">
            <v>8</v>
          </cell>
          <cell r="F134">
            <v>8</v>
          </cell>
          <cell r="G134">
            <v>0</v>
          </cell>
          <cell r="H134">
            <v>0</v>
          </cell>
        </row>
        <row r="137">
          <cell r="A137" t="str">
            <v>Jackson</v>
          </cell>
          <cell r="B137" t="str">
            <v>Buf</v>
          </cell>
          <cell r="C137">
            <v>28</v>
          </cell>
          <cell r="D137">
            <v>1141</v>
          </cell>
          <cell r="F137">
            <v>60</v>
          </cell>
          <cell r="G137">
            <v>0</v>
          </cell>
          <cell r="H137">
            <v>0</v>
          </cell>
        </row>
        <row r="145">
          <cell r="A145" t="str">
            <v>Dempsey</v>
          </cell>
          <cell r="B145" t="str">
            <v>Buf</v>
          </cell>
          <cell r="C145">
            <v>15</v>
          </cell>
          <cell r="D145">
            <v>0</v>
          </cell>
          <cell r="E145">
            <v>8</v>
          </cell>
          <cell r="F145">
            <v>7</v>
          </cell>
          <cell r="G145">
            <v>4</v>
          </cell>
          <cell r="H145">
            <v>3</v>
          </cell>
          <cell r="J145">
            <v>36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0</v>
          </cell>
          <cell r="T145">
            <v>0</v>
          </cell>
          <cell r="U145">
            <v>0</v>
          </cell>
        </row>
        <row r="146">
          <cell r="A146" t="str">
            <v>Jackson</v>
          </cell>
          <cell r="B146" t="str">
            <v>Buf</v>
          </cell>
          <cell r="C146">
            <v>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51">
          <cell r="A151" t="str">
            <v>Clark</v>
          </cell>
          <cell r="B151" t="str">
            <v>Buf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Greene</v>
          </cell>
          <cell r="B152" t="str">
            <v>Buf</v>
          </cell>
          <cell r="C152">
            <v>1</v>
          </cell>
          <cell r="D152">
            <v>34</v>
          </cell>
          <cell r="F152">
            <v>34</v>
          </cell>
          <cell r="G152">
            <v>0</v>
          </cell>
          <cell r="H152">
            <v>0</v>
          </cell>
        </row>
        <row r="153">
          <cell r="A153" t="str">
            <v>Nelson</v>
          </cell>
          <cell r="B153" t="str">
            <v>Buf</v>
          </cell>
          <cell r="C153">
            <v>1</v>
          </cell>
          <cell r="D153">
            <v>11</v>
          </cell>
          <cell r="F153">
            <v>11</v>
          </cell>
          <cell r="G153">
            <v>0</v>
          </cell>
          <cell r="H153">
            <v>0</v>
          </cell>
        </row>
        <row r="154">
          <cell r="A154" t="str">
            <v>Romes</v>
          </cell>
          <cell r="B154" t="str">
            <v>Buf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Sanford</v>
          </cell>
          <cell r="B155" t="str">
            <v>Buf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66">
          <cell r="A166" t="str">
            <v>Dokes</v>
          </cell>
          <cell r="B166" t="str">
            <v>Buf</v>
          </cell>
          <cell r="C166">
            <v>1</v>
          </cell>
          <cell r="D166">
            <v>5</v>
          </cell>
          <cell r="F166">
            <v>3</v>
          </cell>
        </row>
        <row r="167">
          <cell r="A167" t="str">
            <v>Hardison</v>
          </cell>
          <cell r="B167" t="str">
            <v>Buf</v>
          </cell>
          <cell r="C167">
            <v>1.5</v>
          </cell>
          <cell r="D167">
            <v>9.5</v>
          </cell>
          <cell r="F167">
            <v>4.5</v>
          </cell>
        </row>
        <row r="168">
          <cell r="A168" t="str">
            <v>Kadish</v>
          </cell>
          <cell r="B168" t="str">
            <v>Buf</v>
          </cell>
          <cell r="C168">
            <v>0</v>
          </cell>
          <cell r="D168">
            <v>0</v>
          </cell>
          <cell r="F168">
            <v>1.5</v>
          </cell>
        </row>
        <row r="169">
          <cell r="A169" t="str">
            <v>Nelson</v>
          </cell>
          <cell r="B169" t="str">
            <v>Buf</v>
          </cell>
          <cell r="C169">
            <v>0</v>
          </cell>
          <cell r="D169">
            <v>0</v>
          </cell>
          <cell r="F169">
            <v>1</v>
          </cell>
        </row>
        <row r="170">
          <cell r="A170" t="str">
            <v>Sanford</v>
          </cell>
          <cell r="B170" t="str">
            <v>Buf</v>
          </cell>
          <cell r="C170">
            <v>2</v>
          </cell>
          <cell r="D170">
            <v>8</v>
          </cell>
          <cell r="F170">
            <v>5</v>
          </cell>
        </row>
        <row r="171">
          <cell r="A171" t="str">
            <v>White</v>
          </cell>
          <cell r="B171" t="str">
            <v>Buf</v>
          </cell>
          <cell r="C171">
            <v>0</v>
          </cell>
          <cell r="D171">
            <v>0</v>
          </cell>
          <cell r="F171">
            <v>4</v>
          </cell>
        </row>
        <row r="172">
          <cell r="A172" t="str">
            <v>Williams</v>
          </cell>
          <cell r="B172" t="str">
            <v>Buf</v>
          </cell>
          <cell r="C172">
            <v>0.5</v>
          </cell>
          <cell r="D172">
            <v>3.5</v>
          </cell>
          <cell r="F172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Phi"/>
      <sheetName val="vs Atl"/>
      <sheetName val="vs Dal"/>
      <sheetName val="at Hou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81</v>
          </cell>
          <cell r="M6">
            <v>62</v>
          </cell>
        </row>
        <row r="7">
          <cell r="D7">
            <v>31</v>
          </cell>
          <cell r="M7">
            <v>34</v>
          </cell>
        </row>
        <row r="8">
          <cell r="D8">
            <v>40</v>
          </cell>
          <cell r="M8">
            <v>22</v>
          </cell>
        </row>
        <row r="9">
          <cell r="D9">
            <v>10</v>
          </cell>
          <cell r="M9">
            <v>6</v>
          </cell>
        </row>
        <row r="10">
          <cell r="C10">
            <v>20</v>
          </cell>
          <cell r="D10">
            <v>53</v>
          </cell>
          <cell r="E10">
            <v>0.37735849056603776</v>
          </cell>
          <cell r="N10">
            <v>0.36538461538461536</v>
          </cell>
          <cell r="R10" t="str">
            <v>20/53</v>
          </cell>
          <cell r="S10" t="str">
            <v>19/52</v>
          </cell>
        </row>
        <row r="12">
          <cell r="D12">
            <v>154</v>
          </cell>
          <cell r="M12">
            <v>150</v>
          </cell>
        </row>
        <row r="13">
          <cell r="D13">
            <v>534</v>
          </cell>
          <cell r="M13">
            <v>609</v>
          </cell>
        </row>
        <row r="14">
          <cell r="D14">
            <v>3.4675324675324677</v>
          </cell>
          <cell r="M14">
            <v>4.0599999999999996</v>
          </cell>
        </row>
        <row r="16">
          <cell r="D16">
            <v>115</v>
          </cell>
          <cell r="M16">
            <v>93</v>
          </cell>
        </row>
        <row r="17">
          <cell r="D17">
            <v>57</v>
          </cell>
          <cell r="M17">
            <v>42</v>
          </cell>
        </row>
        <row r="18">
          <cell r="D18">
            <v>49.565217391304351</v>
          </cell>
          <cell r="M18">
            <v>45.161290322580641</v>
          </cell>
        </row>
        <row r="19">
          <cell r="D19">
            <v>918</v>
          </cell>
          <cell r="M19">
            <v>577</v>
          </cell>
        </row>
        <row r="20">
          <cell r="D20">
            <v>9</v>
          </cell>
          <cell r="M20">
            <v>17</v>
          </cell>
        </row>
        <row r="21">
          <cell r="D21">
            <v>73</v>
          </cell>
          <cell r="M21">
            <v>146</v>
          </cell>
        </row>
        <row r="22">
          <cell r="D22">
            <v>845</v>
          </cell>
          <cell r="M22">
            <v>431</v>
          </cell>
        </row>
        <row r="23">
          <cell r="D23">
            <v>6.814516129032258</v>
          </cell>
          <cell r="M23">
            <v>3.918181818181818</v>
          </cell>
        </row>
        <row r="24">
          <cell r="D24">
            <v>16.105263157894736</v>
          </cell>
          <cell r="M24">
            <v>13.738095238095237</v>
          </cell>
        </row>
        <row r="27">
          <cell r="D27">
            <v>1379</v>
          </cell>
          <cell r="M27">
            <v>1040</v>
          </cell>
        </row>
        <row r="28">
          <cell r="D28">
            <v>38.723712835387964</v>
          </cell>
          <cell r="M28">
            <v>58.557692307692314</v>
          </cell>
        </row>
        <row r="29">
          <cell r="D29">
            <v>61.276287164612043</v>
          </cell>
          <cell r="M29">
            <v>41.442307692307693</v>
          </cell>
        </row>
        <row r="31">
          <cell r="D31">
            <v>278</v>
          </cell>
          <cell r="M31">
            <v>260</v>
          </cell>
        </row>
        <row r="32">
          <cell r="D32">
            <v>4.9604316546762588</v>
          </cell>
          <cell r="M32">
            <v>4</v>
          </cell>
        </row>
        <row r="35">
          <cell r="D35">
            <v>4</v>
          </cell>
          <cell r="M35">
            <v>5</v>
          </cell>
        </row>
        <row r="36">
          <cell r="D36">
            <v>22</v>
          </cell>
          <cell r="M36">
            <v>72</v>
          </cell>
        </row>
        <row r="37">
          <cell r="D37">
            <v>1</v>
          </cell>
          <cell r="M37">
            <v>0</v>
          </cell>
        </row>
        <row r="39">
          <cell r="D39">
            <v>22</v>
          </cell>
          <cell r="M39">
            <v>28</v>
          </cell>
        </row>
        <row r="40">
          <cell r="D40">
            <v>800</v>
          </cell>
          <cell r="M40">
            <v>1020</v>
          </cell>
        </row>
        <row r="41">
          <cell r="D41">
            <v>36.363636363636367</v>
          </cell>
          <cell r="M41">
            <v>36.428571428571431</v>
          </cell>
        </row>
        <row r="43">
          <cell r="D43">
            <v>16</v>
          </cell>
          <cell r="M43">
            <v>10</v>
          </cell>
        </row>
        <row r="44">
          <cell r="D44">
            <v>110</v>
          </cell>
          <cell r="M44">
            <v>59</v>
          </cell>
        </row>
        <row r="45">
          <cell r="D45">
            <v>6.875</v>
          </cell>
          <cell r="M45">
            <v>5.9</v>
          </cell>
        </row>
        <row r="46">
          <cell r="D46">
            <v>0</v>
          </cell>
          <cell r="M46">
            <v>0</v>
          </cell>
        </row>
        <row r="48">
          <cell r="D48">
            <v>13</v>
          </cell>
          <cell r="M48">
            <v>18</v>
          </cell>
        </row>
        <row r="49">
          <cell r="D49">
            <v>247</v>
          </cell>
          <cell r="M49">
            <v>369</v>
          </cell>
        </row>
        <row r="50">
          <cell r="D50">
            <v>19</v>
          </cell>
          <cell r="M50">
            <v>20.5</v>
          </cell>
        </row>
        <row r="51">
          <cell r="D51">
            <v>0</v>
          </cell>
          <cell r="M51">
            <v>0</v>
          </cell>
        </row>
        <row r="53">
          <cell r="D53">
            <v>33</v>
          </cell>
          <cell r="M53">
            <v>25</v>
          </cell>
        </row>
        <row r="54">
          <cell r="D54">
            <v>282</v>
          </cell>
          <cell r="M54">
            <v>218</v>
          </cell>
        </row>
        <row r="56">
          <cell r="D56">
            <v>5</v>
          </cell>
          <cell r="M56">
            <v>13</v>
          </cell>
        </row>
        <row r="57">
          <cell r="D57">
            <v>1</v>
          </cell>
          <cell r="M57">
            <v>8</v>
          </cell>
        </row>
        <row r="58">
          <cell r="D58">
            <v>0</v>
          </cell>
          <cell r="M58">
            <v>0</v>
          </cell>
        </row>
        <row r="59">
          <cell r="D59">
            <v>5</v>
          </cell>
          <cell r="M59">
            <v>3</v>
          </cell>
        </row>
        <row r="60">
          <cell r="D60">
            <v>0</v>
          </cell>
          <cell r="M60">
            <v>0</v>
          </cell>
        </row>
        <row r="62">
          <cell r="D62">
            <v>88</v>
          </cell>
          <cell r="M62">
            <v>51</v>
          </cell>
        </row>
        <row r="63">
          <cell r="D63">
            <v>10</v>
          </cell>
          <cell r="M63">
            <v>6</v>
          </cell>
        </row>
        <row r="64">
          <cell r="D64">
            <v>6</v>
          </cell>
          <cell r="M64">
            <v>3</v>
          </cell>
        </row>
        <row r="65">
          <cell r="D65">
            <v>3</v>
          </cell>
          <cell r="M65">
            <v>2</v>
          </cell>
        </row>
        <row r="66">
          <cell r="D66">
            <v>1</v>
          </cell>
          <cell r="M66">
            <v>1</v>
          </cell>
        </row>
        <row r="67">
          <cell r="D67">
            <v>10</v>
          </cell>
          <cell r="M67">
            <v>6</v>
          </cell>
        </row>
        <row r="68">
          <cell r="D68">
            <v>0</v>
          </cell>
          <cell r="M68">
            <v>0</v>
          </cell>
        </row>
        <row r="69">
          <cell r="D69">
            <v>6</v>
          </cell>
          <cell r="M69">
            <v>3</v>
          </cell>
        </row>
        <row r="70">
          <cell r="D70">
            <v>12</v>
          </cell>
          <cell r="M70">
            <v>7</v>
          </cell>
        </row>
        <row r="71">
          <cell r="D71">
            <v>50</v>
          </cell>
          <cell r="M71">
            <v>42.857142857142854</v>
          </cell>
        </row>
        <row r="72">
          <cell r="D72" t="str">
            <v>31:51</v>
          </cell>
          <cell r="M72" t="str">
            <v>29:27</v>
          </cell>
        </row>
        <row r="76">
          <cell r="A76" t="str">
            <v>Bryant</v>
          </cell>
          <cell r="B76" t="str">
            <v>LA</v>
          </cell>
          <cell r="C76">
            <v>59</v>
          </cell>
          <cell r="D76">
            <v>212</v>
          </cell>
          <cell r="F76">
            <v>29</v>
          </cell>
          <cell r="G76">
            <v>3</v>
          </cell>
          <cell r="H76">
            <v>1</v>
          </cell>
        </row>
        <row r="77">
          <cell r="A77" t="str">
            <v>Cappelletti</v>
          </cell>
          <cell r="B77" t="str">
            <v>LA</v>
          </cell>
          <cell r="C77">
            <v>52</v>
          </cell>
          <cell r="D77">
            <v>145</v>
          </cell>
          <cell r="F77">
            <v>11</v>
          </cell>
          <cell r="G77">
            <v>2</v>
          </cell>
          <cell r="H77">
            <v>1</v>
          </cell>
        </row>
        <row r="78">
          <cell r="A78" t="str">
            <v>Cromwell</v>
          </cell>
          <cell r="B78" t="str">
            <v>LA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Davis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Ferragamo</v>
          </cell>
          <cell r="B80" t="str">
            <v>LA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Haden</v>
          </cell>
          <cell r="B81" t="str">
            <v>LA</v>
          </cell>
          <cell r="C81">
            <v>8</v>
          </cell>
          <cell r="D81">
            <v>27</v>
          </cell>
          <cell r="F81">
            <v>15</v>
          </cell>
          <cell r="G81">
            <v>0</v>
          </cell>
          <cell r="H81">
            <v>0</v>
          </cell>
        </row>
        <row r="82">
          <cell r="A82" t="str">
            <v>Jodat</v>
          </cell>
          <cell r="B82" t="str">
            <v>LA</v>
          </cell>
          <cell r="C82">
            <v>4</v>
          </cell>
          <cell r="D82">
            <v>12</v>
          </cell>
          <cell r="F82">
            <v>3</v>
          </cell>
          <cell r="G82">
            <v>0</v>
          </cell>
          <cell r="H82">
            <v>0</v>
          </cell>
        </row>
        <row r="83">
          <cell r="A83" t="str">
            <v>Latin</v>
          </cell>
          <cell r="B83" t="str">
            <v>LA</v>
          </cell>
          <cell r="C83">
            <v>2</v>
          </cell>
          <cell r="D83">
            <v>2</v>
          </cell>
          <cell r="F83">
            <v>1</v>
          </cell>
          <cell r="G83">
            <v>0</v>
          </cell>
          <cell r="H83">
            <v>0</v>
          </cell>
        </row>
        <row r="84">
          <cell r="A84" t="str">
            <v>McCutcheon</v>
          </cell>
          <cell r="B84" t="str">
            <v>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Miller</v>
          </cell>
          <cell r="B85" t="str">
            <v>LA</v>
          </cell>
          <cell r="C85">
            <v>0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>Nelson</v>
          </cell>
          <cell r="B86" t="str">
            <v>LA</v>
          </cell>
          <cell r="C86">
            <v>4</v>
          </cell>
          <cell r="D86">
            <v>56</v>
          </cell>
          <cell r="F86">
            <v>18</v>
          </cell>
          <cell r="G86">
            <v>0</v>
          </cell>
          <cell r="H86">
            <v>0</v>
          </cell>
        </row>
        <row r="87">
          <cell r="A87" t="str">
            <v>Phillips</v>
          </cell>
          <cell r="B87" t="str">
            <v>LA</v>
          </cell>
          <cell r="C87">
            <v>5</v>
          </cell>
          <cell r="D87">
            <v>8</v>
          </cell>
          <cell r="F87">
            <v>6</v>
          </cell>
          <cell r="G87">
            <v>1</v>
          </cell>
          <cell r="H87">
            <v>0</v>
          </cell>
        </row>
        <row r="88">
          <cell r="A88" t="str">
            <v>Tyler</v>
          </cell>
          <cell r="B88" t="str">
            <v>LA</v>
          </cell>
          <cell r="C88">
            <v>16</v>
          </cell>
          <cell r="D88">
            <v>49</v>
          </cell>
          <cell r="F88">
            <v>16</v>
          </cell>
          <cell r="G88">
            <v>0</v>
          </cell>
          <cell r="H88">
            <v>2</v>
          </cell>
        </row>
        <row r="89">
          <cell r="A89" t="str">
            <v>Waddy</v>
          </cell>
          <cell r="B89" t="str">
            <v>LA</v>
          </cell>
          <cell r="C89">
            <v>4</v>
          </cell>
          <cell r="D89">
            <v>23</v>
          </cell>
          <cell r="F89">
            <v>16</v>
          </cell>
          <cell r="G89">
            <v>0</v>
          </cell>
          <cell r="H89">
            <v>0</v>
          </cell>
        </row>
        <row r="90">
          <cell r="A90" t="str">
            <v>Young</v>
          </cell>
          <cell r="B90" t="str">
            <v>LA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</row>
        <row r="94">
          <cell r="A94" t="str">
            <v>Bryant</v>
          </cell>
          <cell r="B94" t="str">
            <v>LA</v>
          </cell>
          <cell r="C94">
            <v>3</v>
          </cell>
          <cell r="D94">
            <v>20</v>
          </cell>
          <cell r="F94">
            <v>9</v>
          </cell>
          <cell r="G94">
            <v>0</v>
          </cell>
          <cell r="H94">
            <v>0</v>
          </cell>
        </row>
        <row r="95">
          <cell r="A95" t="str">
            <v>Cappelletti</v>
          </cell>
          <cell r="B95" t="str">
            <v>LA</v>
          </cell>
          <cell r="C95">
            <v>11</v>
          </cell>
          <cell r="D95">
            <v>160</v>
          </cell>
          <cell r="F95">
            <v>37</v>
          </cell>
          <cell r="G95">
            <v>0</v>
          </cell>
          <cell r="H95">
            <v>0</v>
          </cell>
        </row>
        <row r="96">
          <cell r="A96" t="str">
            <v>Dennard</v>
          </cell>
          <cell r="B96" t="str">
            <v>LA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Jessie</v>
          </cell>
          <cell r="B97" t="str">
            <v>LA</v>
          </cell>
          <cell r="C97">
            <v>12</v>
          </cell>
          <cell r="D97">
            <v>209</v>
          </cell>
          <cell r="F97">
            <v>35</v>
          </cell>
          <cell r="G97">
            <v>2</v>
          </cell>
          <cell r="H97">
            <v>0</v>
          </cell>
        </row>
        <row r="98">
          <cell r="A98" t="str">
            <v>Jodat</v>
          </cell>
          <cell r="B98" t="str">
            <v>LA</v>
          </cell>
          <cell r="C98">
            <v>1</v>
          </cell>
          <cell r="D98">
            <v>14</v>
          </cell>
          <cell r="F98">
            <v>14</v>
          </cell>
          <cell r="G98">
            <v>0</v>
          </cell>
          <cell r="H98">
            <v>0</v>
          </cell>
        </row>
        <row r="99">
          <cell r="A99" t="str">
            <v>McCutcheon</v>
          </cell>
          <cell r="B99" t="str">
            <v>LA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>Miller</v>
          </cell>
          <cell r="B100" t="str">
            <v>LA</v>
          </cell>
          <cell r="C100">
            <v>12</v>
          </cell>
          <cell r="D100">
            <v>209</v>
          </cell>
          <cell r="F100">
            <v>35</v>
          </cell>
          <cell r="G100">
            <v>1</v>
          </cell>
          <cell r="H100">
            <v>0</v>
          </cell>
        </row>
        <row r="101">
          <cell r="A101" t="str">
            <v>Nelson</v>
          </cell>
          <cell r="B101" t="str">
            <v>LA</v>
          </cell>
          <cell r="C101">
            <v>7</v>
          </cell>
          <cell r="D101">
            <v>150</v>
          </cell>
          <cell r="F101">
            <v>37</v>
          </cell>
          <cell r="G101">
            <v>0</v>
          </cell>
          <cell r="H101">
            <v>0</v>
          </cell>
        </row>
        <row r="102">
          <cell r="A102" t="str">
            <v>Phillips</v>
          </cell>
          <cell r="B102" t="str">
            <v>LA</v>
          </cell>
          <cell r="C102">
            <v>2</v>
          </cell>
          <cell r="D102">
            <v>11</v>
          </cell>
          <cell r="F102">
            <v>8</v>
          </cell>
          <cell r="G102">
            <v>0</v>
          </cell>
          <cell r="H102">
            <v>0</v>
          </cell>
        </row>
        <row r="103">
          <cell r="A103" t="str">
            <v>Scales</v>
          </cell>
          <cell r="B103" t="str">
            <v>LA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>Smith,R</v>
          </cell>
          <cell r="B104" t="str">
            <v>LA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 t="str">
            <v>Tyler</v>
          </cell>
          <cell r="B105" t="str">
            <v>LA</v>
          </cell>
          <cell r="C105">
            <v>2</v>
          </cell>
          <cell r="D105">
            <v>31</v>
          </cell>
          <cell r="F105">
            <v>17</v>
          </cell>
          <cell r="G105">
            <v>0</v>
          </cell>
          <cell r="H105">
            <v>0</v>
          </cell>
        </row>
        <row r="106">
          <cell r="A106" t="str">
            <v>Waddy</v>
          </cell>
          <cell r="B106" t="str">
            <v>LA</v>
          </cell>
          <cell r="C106">
            <v>3</v>
          </cell>
          <cell r="D106">
            <v>65</v>
          </cell>
          <cell r="F106">
            <v>41</v>
          </cell>
          <cell r="G106">
            <v>0</v>
          </cell>
          <cell r="H106">
            <v>0</v>
          </cell>
        </row>
        <row r="107">
          <cell r="A107" t="str">
            <v>Young</v>
          </cell>
          <cell r="B107" t="str">
            <v>LA</v>
          </cell>
          <cell r="C107">
            <v>4</v>
          </cell>
          <cell r="D107">
            <v>49</v>
          </cell>
          <cell r="F107">
            <v>14</v>
          </cell>
          <cell r="G107">
            <v>0</v>
          </cell>
          <cell r="H107">
            <v>0</v>
          </cell>
        </row>
        <row r="111">
          <cell r="A111" t="str">
            <v>Ferragamo</v>
          </cell>
          <cell r="B111" t="str">
            <v>LA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Haden</v>
          </cell>
          <cell r="B112" t="str">
            <v>LA</v>
          </cell>
          <cell r="C112">
            <v>115</v>
          </cell>
          <cell r="D112">
            <v>57</v>
          </cell>
          <cell r="E112">
            <v>49.565217391304351</v>
          </cell>
          <cell r="F112">
            <v>918</v>
          </cell>
          <cell r="G112">
            <v>3</v>
          </cell>
          <cell r="H112">
            <v>41</v>
          </cell>
          <cell r="I112">
            <v>4</v>
          </cell>
          <cell r="J112">
            <v>2.6086956521739131</v>
          </cell>
          <cell r="K112">
            <v>3.4782608695652173</v>
          </cell>
          <cell r="L112">
            <v>7.982608695652174</v>
          </cell>
          <cell r="M112">
            <v>70.851449275362313</v>
          </cell>
          <cell r="N112">
            <v>0</v>
          </cell>
          <cell r="O112">
            <v>9</v>
          </cell>
        </row>
        <row r="113">
          <cell r="A113" t="str">
            <v>McCutcheon</v>
          </cell>
          <cell r="B113" t="str">
            <v>LA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Walker</v>
          </cell>
          <cell r="B114" t="str">
            <v>LA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9">
          <cell r="A119" t="str">
            <v>Brown</v>
          </cell>
          <cell r="B119" t="str">
            <v>LA</v>
          </cell>
          <cell r="C119">
            <v>3</v>
          </cell>
          <cell r="D119">
            <v>1</v>
          </cell>
          <cell r="E119">
            <v>37</v>
          </cell>
          <cell r="G119">
            <v>13</v>
          </cell>
          <cell r="H119">
            <v>0</v>
          </cell>
          <cell r="I119">
            <v>0</v>
          </cell>
        </row>
        <row r="120">
          <cell r="A120" t="str">
            <v>Bryant</v>
          </cell>
          <cell r="B120" t="str">
            <v>LA</v>
          </cell>
          <cell r="C120">
            <v>1</v>
          </cell>
          <cell r="D120">
            <v>0</v>
          </cell>
          <cell r="E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 t="str">
            <v>Cromwell</v>
          </cell>
          <cell r="B121" t="str">
            <v>LA</v>
          </cell>
          <cell r="C121">
            <v>2</v>
          </cell>
          <cell r="D121">
            <v>0</v>
          </cell>
          <cell r="E121">
            <v>7</v>
          </cell>
          <cell r="G121">
            <v>7</v>
          </cell>
          <cell r="H121">
            <v>0</v>
          </cell>
          <cell r="I121">
            <v>0</v>
          </cell>
        </row>
        <row r="122">
          <cell r="A122" t="str">
            <v>Waddy</v>
          </cell>
          <cell r="B122" t="str">
            <v>LA</v>
          </cell>
          <cell r="C122">
            <v>6</v>
          </cell>
          <cell r="D122">
            <v>0</v>
          </cell>
          <cell r="E122">
            <v>24</v>
          </cell>
          <cell r="G122">
            <v>12</v>
          </cell>
          <cell r="H122">
            <v>0</v>
          </cell>
          <cell r="I122">
            <v>0</v>
          </cell>
        </row>
        <row r="123">
          <cell r="A123" t="str">
            <v>Wallace</v>
          </cell>
          <cell r="B123" t="str">
            <v>LA</v>
          </cell>
          <cell r="C123">
            <v>4</v>
          </cell>
          <cell r="D123">
            <v>1</v>
          </cell>
          <cell r="E123">
            <v>42</v>
          </cell>
          <cell r="G123">
            <v>15</v>
          </cell>
          <cell r="H123">
            <v>0</v>
          </cell>
          <cell r="I123">
            <v>0</v>
          </cell>
        </row>
        <row r="129">
          <cell r="A129" t="str">
            <v>Jodat</v>
          </cell>
          <cell r="B129" t="str">
            <v>LA</v>
          </cell>
          <cell r="C129">
            <v>3</v>
          </cell>
          <cell r="D129">
            <v>60</v>
          </cell>
          <cell r="F129">
            <v>24</v>
          </cell>
          <cell r="G129">
            <v>0</v>
          </cell>
          <cell r="H129">
            <v>0</v>
          </cell>
        </row>
        <row r="130">
          <cell r="A130" t="str">
            <v>Latin</v>
          </cell>
          <cell r="B130" t="str">
            <v>LA</v>
          </cell>
          <cell r="C130">
            <v>7</v>
          </cell>
          <cell r="D130">
            <v>128</v>
          </cell>
          <cell r="F130">
            <v>34</v>
          </cell>
          <cell r="G130">
            <v>0</v>
          </cell>
          <cell r="H130">
            <v>0</v>
          </cell>
        </row>
        <row r="131">
          <cell r="A131" t="str">
            <v>Marshall</v>
          </cell>
          <cell r="B131" t="str">
            <v>LA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Phillips</v>
          </cell>
          <cell r="B132" t="str">
            <v>LA</v>
          </cell>
          <cell r="C132">
            <v>1</v>
          </cell>
          <cell r="D132">
            <v>17</v>
          </cell>
          <cell r="F132">
            <v>17</v>
          </cell>
          <cell r="G132">
            <v>0</v>
          </cell>
          <cell r="H132">
            <v>0</v>
          </cell>
        </row>
        <row r="133">
          <cell r="A133" t="str">
            <v>Smith,D</v>
          </cell>
          <cell r="B133" t="str">
            <v>LA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>Tyler</v>
          </cell>
          <cell r="B134" t="str">
            <v>LA</v>
          </cell>
          <cell r="C134">
            <v>2</v>
          </cell>
          <cell r="D134">
            <v>42</v>
          </cell>
          <cell r="F134">
            <v>33</v>
          </cell>
          <cell r="G134">
            <v>0</v>
          </cell>
          <cell r="H134">
            <v>1</v>
          </cell>
        </row>
        <row r="140">
          <cell r="A140" t="str">
            <v>Walker</v>
          </cell>
          <cell r="B140" t="str">
            <v>LA</v>
          </cell>
          <cell r="C140">
            <v>22</v>
          </cell>
          <cell r="D140">
            <v>800</v>
          </cell>
          <cell r="F140">
            <v>64</v>
          </cell>
          <cell r="G140">
            <v>0</v>
          </cell>
          <cell r="H140">
            <v>0</v>
          </cell>
        </row>
        <row r="148">
          <cell r="A148" t="str">
            <v>Corral</v>
          </cell>
          <cell r="B148" t="str">
            <v>LA</v>
          </cell>
          <cell r="C148">
            <v>19</v>
          </cell>
          <cell r="D148">
            <v>0</v>
          </cell>
          <cell r="E148">
            <v>10</v>
          </cell>
          <cell r="F148">
            <v>10</v>
          </cell>
          <cell r="G148">
            <v>12</v>
          </cell>
          <cell r="H148">
            <v>6</v>
          </cell>
          <cell r="J148">
            <v>44</v>
          </cell>
          <cell r="L148">
            <v>0</v>
          </cell>
          <cell r="M148">
            <v>0</v>
          </cell>
          <cell r="N148">
            <v>1</v>
          </cell>
          <cell r="O148">
            <v>1</v>
          </cell>
          <cell r="P148">
            <v>5</v>
          </cell>
          <cell r="Q148">
            <v>3</v>
          </cell>
          <cell r="R148">
            <v>6</v>
          </cell>
          <cell r="S148">
            <v>2</v>
          </cell>
          <cell r="T148">
            <v>0</v>
          </cell>
          <cell r="U148">
            <v>0</v>
          </cell>
        </row>
        <row r="154">
          <cell r="A154" t="str">
            <v>Brudzinski</v>
          </cell>
          <cell r="B154" t="str">
            <v>LA</v>
          </cell>
          <cell r="C154">
            <v>1</v>
          </cell>
          <cell r="D154">
            <v>34</v>
          </cell>
          <cell r="F154">
            <v>34</v>
          </cell>
          <cell r="G154">
            <v>0</v>
          </cell>
          <cell r="H154">
            <v>0</v>
          </cell>
        </row>
        <row r="155">
          <cell r="A155" t="str">
            <v>Cromwell</v>
          </cell>
          <cell r="B155" t="str">
            <v>LA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Elmendorf</v>
          </cell>
          <cell r="B156" t="str">
            <v>LA</v>
          </cell>
          <cell r="C156">
            <v>1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Perry</v>
          </cell>
          <cell r="B157" t="str">
            <v>LA</v>
          </cell>
          <cell r="C157">
            <v>1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Simpson</v>
          </cell>
          <cell r="B158" t="str">
            <v>LA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>Thomas</v>
          </cell>
          <cell r="B159" t="str">
            <v>LA</v>
          </cell>
          <cell r="C159">
            <v>2</v>
          </cell>
          <cell r="D159">
            <v>38</v>
          </cell>
          <cell r="F159">
            <v>25</v>
          </cell>
          <cell r="G159">
            <v>0</v>
          </cell>
          <cell r="H159">
            <v>0</v>
          </cell>
        </row>
        <row r="160">
          <cell r="A160" t="str">
            <v>Youngblood,JI</v>
          </cell>
          <cell r="B160" t="str">
            <v>LA</v>
          </cell>
          <cell r="C160">
            <v>0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9">
          <cell r="A169" t="str">
            <v>Brooks</v>
          </cell>
          <cell r="B169" t="str">
            <v>LA</v>
          </cell>
          <cell r="C169">
            <v>4</v>
          </cell>
          <cell r="D169">
            <v>32</v>
          </cell>
          <cell r="F169">
            <v>8</v>
          </cell>
        </row>
        <row r="170">
          <cell r="A170" t="str">
            <v>Brudzinski</v>
          </cell>
          <cell r="B170" t="str">
            <v>LA</v>
          </cell>
          <cell r="C170">
            <v>2</v>
          </cell>
          <cell r="D170">
            <v>17</v>
          </cell>
          <cell r="F170">
            <v>2</v>
          </cell>
        </row>
        <row r="171">
          <cell r="A171" t="str">
            <v>Dryer</v>
          </cell>
          <cell r="B171" t="str">
            <v>LA</v>
          </cell>
          <cell r="C171">
            <v>3</v>
          </cell>
          <cell r="D171">
            <v>27</v>
          </cell>
          <cell r="F171">
            <v>6</v>
          </cell>
        </row>
        <row r="172">
          <cell r="A172" t="str">
            <v>Elmendorf</v>
          </cell>
          <cell r="B172" t="str">
            <v>LA</v>
          </cell>
          <cell r="C172">
            <v>1</v>
          </cell>
          <cell r="D172">
            <v>12</v>
          </cell>
          <cell r="F172">
            <v>2</v>
          </cell>
        </row>
        <row r="173">
          <cell r="A173" t="str">
            <v>Fanning</v>
          </cell>
          <cell r="B173" t="str">
            <v>LA</v>
          </cell>
          <cell r="C173">
            <v>1</v>
          </cell>
          <cell r="D173">
            <v>7</v>
          </cell>
          <cell r="F173">
            <v>3</v>
          </cell>
        </row>
        <row r="174">
          <cell r="A174" t="str">
            <v>Jones</v>
          </cell>
          <cell r="B174" t="str">
            <v>LA</v>
          </cell>
          <cell r="C174">
            <v>2.5</v>
          </cell>
          <cell r="D174">
            <v>24</v>
          </cell>
          <cell r="F174">
            <v>7.5</v>
          </cell>
        </row>
        <row r="175">
          <cell r="A175" t="str">
            <v>Robertson</v>
          </cell>
          <cell r="B175" t="str">
            <v>LA</v>
          </cell>
          <cell r="C175">
            <v>0</v>
          </cell>
          <cell r="D175">
            <v>0</v>
          </cell>
          <cell r="F175">
            <v>4</v>
          </cell>
        </row>
        <row r="176">
          <cell r="A176" t="str">
            <v>Simpson</v>
          </cell>
          <cell r="B176" t="str">
            <v>LA</v>
          </cell>
          <cell r="C176">
            <v>1</v>
          </cell>
          <cell r="D176">
            <v>6</v>
          </cell>
          <cell r="F176">
            <v>2</v>
          </cell>
        </row>
        <row r="177">
          <cell r="A177" t="str">
            <v>Youngblood,JA</v>
          </cell>
          <cell r="B177" t="str">
            <v>LA</v>
          </cell>
          <cell r="C177">
            <v>2.5</v>
          </cell>
          <cell r="D177">
            <v>21</v>
          </cell>
          <cell r="F177">
            <v>7</v>
          </cell>
        </row>
        <row r="178">
          <cell r="A178" t="str">
            <v>Youngblood,JI</v>
          </cell>
          <cell r="B178" t="str">
            <v>LA</v>
          </cell>
          <cell r="C178">
            <v>0</v>
          </cell>
          <cell r="D178">
            <v>0</v>
          </cell>
          <cell r="F178">
            <v>5.5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NO"/>
      <sheetName val="vs Den"/>
      <sheetName val="vs TB"/>
      <sheetName val="at Chi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65</v>
          </cell>
          <cell r="M6">
            <v>67</v>
          </cell>
        </row>
        <row r="7">
          <cell r="D7">
            <v>21</v>
          </cell>
          <cell r="M7">
            <v>25</v>
          </cell>
        </row>
        <row r="8">
          <cell r="D8">
            <v>42</v>
          </cell>
          <cell r="M8">
            <v>34</v>
          </cell>
        </row>
        <row r="9">
          <cell r="D9">
            <v>2</v>
          </cell>
          <cell r="M9">
            <v>8</v>
          </cell>
        </row>
        <row r="10">
          <cell r="C10">
            <v>14</v>
          </cell>
          <cell r="D10">
            <v>51</v>
          </cell>
          <cell r="E10">
            <v>0.27450980392156865</v>
          </cell>
          <cell r="N10">
            <v>0.32692307692307693</v>
          </cell>
          <cell r="R10" t="str">
            <v>14/51</v>
          </cell>
          <cell r="S10" t="str">
            <v>17/52</v>
          </cell>
        </row>
        <row r="12">
          <cell r="D12">
            <v>111</v>
          </cell>
          <cell r="M12">
            <v>154</v>
          </cell>
        </row>
        <row r="13">
          <cell r="D13">
            <v>346</v>
          </cell>
          <cell r="M13">
            <v>494</v>
          </cell>
        </row>
        <row r="14">
          <cell r="D14">
            <v>3.1171171171171173</v>
          </cell>
          <cell r="M14">
            <v>3.2077922077922079</v>
          </cell>
        </row>
        <row r="16">
          <cell r="D16">
            <v>153</v>
          </cell>
          <cell r="M16">
            <v>107</v>
          </cell>
        </row>
        <row r="17">
          <cell r="D17">
            <v>87</v>
          </cell>
          <cell r="M17">
            <v>56</v>
          </cell>
        </row>
        <row r="18">
          <cell r="D18">
            <v>56.862745098039213</v>
          </cell>
          <cell r="M18">
            <v>52.336448598130836</v>
          </cell>
        </row>
        <row r="19">
          <cell r="D19">
            <v>826</v>
          </cell>
          <cell r="M19">
            <v>697</v>
          </cell>
        </row>
        <row r="20">
          <cell r="D20">
            <v>5</v>
          </cell>
          <cell r="M20">
            <v>9</v>
          </cell>
        </row>
        <row r="21">
          <cell r="D21">
            <v>45</v>
          </cell>
          <cell r="M21">
            <v>87</v>
          </cell>
        </row>
        <row r="22">
          <cell r="D22">
            <v>781</v>
          </cell>
          <cell r="M22">
            <v>610</v>
          </cell>
        </row>
        <row r="23">
          <cell r="D23">
            <v>4.943037974683544</v>
          </cell>
          <cell r="M23">
            <v>5.2586206896551726</v>
          </cell>
        </row>
        <row r="24">
          <cell r="D24">
            <v>9.4942528735632177</v>
          </cell>
          <cell r="M24">
            <v>12.446428571428571</v>
          </cell>
        </row>
        <row r="27">
          <cell r="D27">
            <v>1127</v>
          </cell>
          <cell r="M27">
            <v>1104</v>
          </cell>
        </row>
        <row r="28">
          <cell r="D28">
            <v>30.700976042590948</v>
          </cell>
          <cell r="M28">
            <v>44.746376811594203</v>
          </cell>
        </row>
        <row r="29">
          <cell r="D29">
            <v>69.299023957409062</v>
          </cell>
          <cell r="M29">
            <v>55.253623188405797</v>
          </cell>
        </row>
        <row r="31">
          <cell r="D31">
            <v>269</v>
          </cell>
          <cell r="M31">
            <v>270</v>
          </cell>
        </row>
        <row r="32">
          <cell r="D32">
            <v>4.1895910780669148</v>
          </cell>
          <cell r="M32">
            <v>4.0888888888888886</v>
          </cell>
        </row>
        <row r="35">
          <cell r="D35">
            <v>10</v>
          </cell>
          <cell r="M35">
            <v>4</v>
          </cell>
        </row>
        <row r="36">
          <cell r="D36">
            <v>113</v>
          </cell>
          <cell r="M36">
            <v>34</v>
          </cell>
        </row>
        <row r="37">
          <cell r="D37">
            <v>0</v>
          </cell>
          <cell r="M37">
            <v>0</v>
          </cell>
        </row>
        <row r="39">
          <cell r="D39">
            <v>28</v>
          </cell>
          <cell r="M39">
            <v>25</v>
          </cell>
        </row>
        <row r="40">
          <cell r="D40">
            <v>922</v>
          </cell>
          <cell r="M40">
            <v>1000</v>
          </cell>
        </row>
        <row r="41">
          <cell r="D41">
            <v>32.928571428571431</v>
          </cell>
          <cell r="M41">
            <v>40</v>
          </cell>
        </row>
        <row r="43">
          <cell r="D43">
            <v>7</v>
          </cell>
          <cell r="M43">
            <v>14</v>
          </cell>
        </row>
        <row r="44">
          <cell r="D44">
            <v>52</v>
          </cell>
          <cell r="M44">
            <v>111</v>
          </cell>
        </row>
        <row r="45">
          <cell r="D45">
            <v>7.4285714285714288</v>
          </cell>
          <cell r="M45">
            <v>7.9285714285714288</v>
          </cell>
        </row>
        <row r="46">
          <cell r="D46">
            <v>0</v>
          </cell>
          <cell r="M46">
            <v>0</v>
          </cell>
        </row>
        <row r="48">
          <cell r="D48">
            <v>12</v>
          </cell>
          <cell r="M48">
            <v>10</v>
          </cell>
        </row>
        <row r="49">
          <cell r="D49">
            <v>217</v>
          </cell>
          <cell r="M49">
            <v>240</v>
          </cell>
        </row>
        <row r="50">
          <cell r="D50">
            <v>18.083333333333332</v>
          </cell>
          <cell r="M50">
            <v>24</v>
          </cell>
        </row>
        <row r="51">
          <cell r="D51">
            <v>0</v>
          </cell>
          <cell r="M51">
            <v>0</v>
          </cell>
        </row>
        <row r="53">
          <cell r="D53">
            <v>24</v>
          </cell>
          <cell r="M53">
            <v>15</v>
          </cell>
        </row>
        <row r="54">
          <cell r="D54">
            <v>195</v>
          </cell>
          <cell r="M54">
            <v>120</v>
          </cell>
        </row>
        <row r="56">
          <cell r="D56">
            <v>7</v>
          </cell>
          <cell r="M56">
            <v>8</v>
          </cell>
        </row>
        <row r="57">
          <cell r="D57">
            <v>3</v>
          </cell>
          <cell r="M57">
            <v>3</v>
          </cell>
        </row>
        <row r="58">
          <cell r="D58">
            <v>0</v>
          </cell>
          <cell r="M58">
            <v>0</v>
          </cell>
        </row>
        <row r="59">
          <cell r="D59">
            <v>5</v>
          </cell>
          <cell r="M59">
            <v>4</v>
          </cell>
        </row>
        <row r="60">
          <cell r="D60">
            <v>0</v>
          </cell>
          <cell r="M60">
            <v>0</v>
          </cell>
        </row>
        <row r="62">
          <cell r="D62">
            <v>42</v>
          </cell>
          <cell r="M62">
            <v>71</v>
          </cell>
        </row>
        <row r="63">
          <cell r="D63">
            <v>4</v>
          </cell>
          <cell r="M63">
            <v>8</v>
          </cell>
        </row>
        <row r="64">
          <cell r="D64">
            <v>1</v>
          </cell>
          <cell r="M64">
            <v>2</v>
          </cell>
        </row>
        <row r="65">
          <cell r="D65">
            <v>3</v>
          </cell>
          <cell r="M65">
            <v>6</v>
          </cell>
        </row>
        <row r="66">
          <cell r="D66">
            <v>0</v>
          </cell>
          <cell r="M66">
            <v>0</v>
          </cell>
        </row>
        <row r="67">
          <cell r="D67">
            <v>3</v>
          </cell>
          <cell r="M67">
            <v>8</v>
          </cell>
        </row>
        <row r="68">
          <cell r="D68">
            <v>0</v>
          </cell>
          <cell r="M68">
            <v>0</v>
          </cell>
        </row>
        <row r="69">
          <cell r="D69">
            <v>5</v>
          </cell>
          <cell r="M69">
            <v>5</v>
          </cell>
        </row>
        <row r="70">
          <cell r="D70">
            <v>7</v>
          </cell>
          <cell r="M70">
            <v>10</v>
          </cell>
        </row>
        <row r="71">
          <cell r="D71">
            <v>71.428571428571431</v>
          </cell>
          <cell r="M71">
            <v>50</v>
          </cell>
        </row>
        <row r="72">
          <cell r="D72" t="str">
            <v>29:41</v>
          </cell>
          <cell r="M72" t="str">
            <v>30:19</v>
          </cell>
        </row>
        <row r="76">
          <cell r="A76" t="str">
            <v>Coleman</v>
          </cell>
          <cell r="B76" t="str">
            <v>Min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Foreman</v>
          </cell>
          <cell r="B77" t="str">
            <v>Min</v>
          </cell>
          <cell r="C77">
            <v>53</v>
          </cell>
          <cell r="D77">
            <v>230</v>
          </cell>
          <cell r="F77">
            <v>19</v>
          </cell>
          <cell r="G77">
            <v>1</v>
          </cell>
          <cell r="H77">
            <v>1</v>
          </cell>
        </row>
        <row r="78">
          <cell r="A78" t="str">
            <v>Johnson</v>
          </cell>
          <cell r="B78" t="str">
            <v>Min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Kellar</v>
          </cell>
          <cell r="B79" t="str">
            <v>Min</v>
          </cell>
          <cell r="C79">
            <v>4</v>
          </cell>
          <cell r="D79">
            <v>27</v>
          </cell>
          <cell r="F79">
            <v>12</v>
          </cell>
          <cell r="G79">
            <v>0</v>
          </cell>
          <cell r="H79">
            <v>0</v>
          </cell>
        </row>
        <row r="80">
          <cell r="A80" t="str">
            <v>Kramer</v>
          </cell>
          <cell r="B80" t="str">
            <v>Min</v>
          </cell>
          <cell r="C80">
            <v>1</v>
          </cell>
          <cell r="D80">
            <v>10</v>
          </cell>
          <cell r="F80">
            <v>10</v>
          </cell>
          <cell r="G80">
            <v>0</v>
          </cell>
          <cell r="H80">
            <v>0</v>
          </cell>
        </row>
        <row r="81">
          <cell r="A81" t="str">
            <v>McClanahan</v>
          </cell>
          <cell r="B81" t="str">
            <v>Min</v>
          </cell>
          <cell r="C81">
            <v>7</v>
          </cell>
          <cell r="D81">
            <v>-2</v>
          </cell>
          <cell r="F81">
            <v>7</v>
          </cell>
          <cell r="G81">
            <v>0</v>
          </cell>
          <cell r="H81">
            <v>0</v>
          </cell>
        </row>
        <row r="82">
          <cell r="A82" t="str">
            <v>Miller,R</v>
          </cell>
          <cell r="B82" t="str">
            <v>Min</v>
          </cell>
          <cell r="C82">
            <v>12</v>
          </cell>
          <cell r="D82">
            <v>19</v>
          </cell>
          <cell r="F82">
            <v>6</v>
          </cell>
          <cell r="G82">
            <v>0</v>
          </cell>
          <cell r="H82">
            <v>0</v>
          </cell>
        </row>
        <row r="83">
          <cell r="A83" t="str">
            <v>Tarkenton</v>
          </cell>
          <cell r="B83" t="str">
            <v>Min</v>
          </cell>
          <cell r="C83">
            <v>4</v>
          </cell>
          <cell r="D83">
            <v>-3</v>
          </cell>
          <cell r="F83">
            <v>2</v>
          </cell>
          <cell r="G83">
            <v>0</v>
          </cell>
          <cell r="H83">
            <v>0</v>
          </cell>
        </row>
        <row r="84">
          <cell r="A84" t="str">
            <v>White,S</v>
          </cell>
          <cell r="B84" t="str">
            <v>Min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Young</v>
          </cell>
          <cell r="B85" t="str">
            <v>Min</v>
          </cell>
          <cell r="C85">
            <v>30</v>
          </cell>
          <cell r="D85">
            <v>65</v>
          </cell>
          <cell r="F85">
            <v>18</v>
          </cell>
          <cell r="G85">
            <v>0</v>
          </cell>
          <cell r="H85">
            <v>3</v>
          </cell>
        </row>
        <row r="90">
          <cell r="A90" t="str">
            <v>Craig</v>
          </cell>
          <cell r="B90" t="str">
            <v>Min</v>
          </cell>
          <cell r="C90">
            <v>1</v>
          </cell>
          <cell r="D90">
            <v>7</v>
          </cell>
          <cell r="F90">
            <v>7</v>
          </cell>
          <cell r="G90">
            <v>0</v>
          </cell>
          <cell r="H90">
            <v>0</v>
          </cell>
        </row>
        <row r="91">
          <cell r="A91" t="str">
            <v>Foreman</v>
          </cell>
          <cell r="B91" t="str">
            <v>Min</v>
          </cell>
          <cell r="C91">
            <v>17</v>
          </cell>
          <cell r="D91">
            <v>142</v>
          </cell>
          <cell r="F91">
            <v>22</v>
          </cell>
          <cell r="G91">
            <v>0</v>
          </cell>
          <cell r="H91">
            <v>0</v>
          </cell>
        </row>
        <row r="92">
          <cell r="A92" t="str">
            <v>Kellar</v>
          </cell>
          <cell r="B92" t="str">
            <v>Min</v>
          </cell>
          <cell r="C92">
            <v>1</v>
          </cell>
          <cell r="D92">
            <v>1</v>
          </cell>
          <cell r="F92">
            <v>1</v>
          </cell>
          <cell r="G92">
            <v>0</v>
          </cell>
          <cell r="H92">
            <v>0</v>
          </cell>
        </row>
        <row r="93">
          <cell r="A93" t="str">
            <v>McClanahan</v>
          </cell>
          <cell r="B93" t="str">
            <v>Min</v>
          </cell>
          <cell r="C93">
            <v>1</v>
          </cell>
          <cell r="D93">
            <v>6</v>
          </cell>
          <cell r="F93">
            <v>6</v>
          </cell>
          <cell r="G93">
            <v>0</v>
          </cell>
          <cell r="H93">
            <v>0</v>
          </cell>
        </row>
        <row r="94">
          <cell r="A94" t="str">
            <v>Miller,K</v>
          </cell>
          <cell r="B94" t="str">
            <v>Min</v>
          </cell>
          <cell r="C94">
            <v>1</v>
          </cell>
          <cell r="D94">
            <v>26</v>
          </cell>
          <cell r="F94">
            <v>26</v>
          </cell>
          <cell r="G94">
            <v>0</v>
          </cell>
          <cell r="H94">
            <v>0</v>
          </cell>
        </row>
        <row r="95">
          <cell r="A95" t="str">
            <v>Miller,R</v>
          </cell>
          <cell r="B95" t="str">
            <v>Min</v>
          </cell>
          <cell r="C95">
            <v>3</v>
          </cell>
          <cell r="D95">
            <v>7</v>
          </cell>
          <cell r="F95">
            <v>3</v>
          </cell>
          <cell r="G95">
            <v>0</v>
          </cell>
          <cell r="H95">
            <v>0</v>
          </cell>
        </row>
        <row r="96">
          <cell r="A96" t="str">
            <v>Rashad</v>
          </cell>
          <cell r="B96" t="str">
            <v>Min</v>
          </cell>
          <cell r="C96">
            <v>17</v>
          </cell>
          <cell r="D96">
            <v>235</v>
          </cell>
          <cell r="F96">
            <v>32</v>
          </cell>
          <cell r="G96">
            <v>0</v>
          </cell>
          <cell r="H96">
            <v>0</v>
          </cell>
        </row>
        <row r="97">
          <cell r="A97" t="str">
            <v>Tucker</v>
          </cell>
          <cell r="B97" t="str">
            <v>Min</v>
          </cell>
          <cell r="C97">
            <v>10</v>
          </cell>
          <cell r="D97">
            <v>67</v>
          </cell>
          <cell r="F97">
            <v>18</v>
          </cell>
          <cell r="G97">
            <v>1</v>
          </cell>
          <cell r="H97">
            <v>0</v>
          </cell>
        </row>
        <row r="98">
          <cell r="A98" t="str">
            <v>Voigt</v>
          </cell>
          <cell r="B98" t="str">
            <v>Min</v>
          </cell>
          <cell r="C98">
            <v>1</v>
          </cell>
          <cell r="D98">
            <v>8</v>
          </cell>
          <cell r="F98">
            <v>8</v>
          </cell>
          <cell r="G98">
            <v>0</v>
          </cell>
          <cell r="H98">
            <v>0</v>
          </cell>
        </row>
        <row r="99">
          <cell r="A99" t="str">
            <v>Washington</v>
          </cell>
          <cell r="B99" t="str">
            <v>Min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>White,S</v>
          </cell>
          <cell r="B100" t="str">
            <v>Min</v>
          </cell>
          <cell r="C100">
            <v>14</v>
          </cell>
          <cell r="D100">
            <v>208</v>
          </cell>
          <cell r="F100">
            <v>39</v>
          </cell>
          <cell r="G100">
            <v>1</v>
          </cell>
          <cell r="H100">
            <v>0</v>
          </cell>
        </row>
        <row r="101">
          <cell r="A101" t="str">
            <v>Young</v>
          </cell>
          <cell r="B101" t="str">
            <v>Min</v>
          </cell>
          <cell r="C101">
            <v>21</v>
          </cell>
          <cell r="D101">
            <v>119</v>
          </cell>
          <cell r="F101">
            <v>17</v>
          </cell>
          <cell r="G101">
            <v>1</v>
          </cell>
          <cell r="H101">
            <v>0</v>
          </cell>
        </row>
        <row r="107">
          <cell r="A107" t="str">
            <v>Kramer</v>
          </cell>
          <cell r="B107" t="str">
            <v>Min</v>
          </cell>
          <cell r="C107">
            <v>14</v>
          </cell>
          <cell r="D107">
            <v>4</v>
          </cell>
          <cell r="E107">
            <v>28.571428571428569</v>
          </cell>
          <cell r="F107">
            <v>33</v>
          </cell>
          <cell r="G107">
            <v>0</v>
          </cell>
          <cell r="H107">
            <v>16</v>
          </cell>
          <cell r="I107">
            <v>1</v>
          </cell>
          <cell r="J107">
            <v>0</v>
          </cell>
          <cell r="K107">
            <v>7.1428571428571423</v>
          </cell>
          <cell r="L107">
            <v>2.3571428571428572</v>
          </cell>
          <cell r="M107">
            <v>9.8214285714285747</v>
          </cell>
          <cell r="N107">
            <v>0</v>
          </cell>
          <cell r="O107">
            <v>1</v>
          </cell>
        </row>
        <row r="108">
          <cell r="A108" t="str">
            <v>Lee</v>
          </cell>
          <cell r="B108" t="str">
            <v>Min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Tarkenton</v>
          </cell>
          <cell r="B109" t="str">
            <v>Min</v>
          </cell>
          <cell r="C109">
            <v>139</v>
          </cell>
          <cell r="D109">
            <v>83</v>
          </cell>
          <cell r="E109">
            <v>59.712230215827333</v>
          </cell>
          <cell r="F109">
            <v>793</v>
          </cell>
          <cell r="G109">
            <v>3</v>
          </cell>
          <cell r="H109">
            <v>39</v>
          </cell>
          <cell r="I109">
            <v>9</v>
          </cell>
          <cell r="J109">
            <v>2.1582733812949639</v>
          </cell>
          <cell r="K109">
            <v>6.4748201438848918</v>
          </cell>
          <cell r="L109">
            <v>5.7050359712230216</v>
          </cell>
          <cell r="M109">
            <v>55.830335731414863</v>
          </cell>
          <cell r="N109">
            <v>2</v>
          </cell>
          <cell r="O109">
            <v>4</v>
          </cell>
        </row>
        <row r="115">
          <cell r="A115" t="str">
            <v>Hannon</v>
          </cell>
          <cell r="B115" t="str">
            <v>Min</v>
          </cell>
          <cell r="C115">
            <v>0</v>
          </cell>
          <cell r="D115">
            <v>3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Miller,K</v>
          </cell>
          <cell r="B116" t="str">
            <v>Min</v>
          </cell>
          <cell r="C116">
            <v>7</v>
          </cell>
          <cell r="D116">
            <v>1</v>
          </cell>
          <cell r="E116">
            <v>52</v>
          </cell>
          <cell r="G116">
            <v>49</v>
          </cell>
          <cell r="H116">
            <v>0</v>
          </cell>
          <cell r="I116">
            <v>1</v>
          </cell>
        </row>
        <row r="117">
          <cell r="A117" t="str">
            <v>Miller,R</v>
          </cell>
          <cell r="B117" t="str">
            <v>Min</v>
          </cell>
          <cell r="C117">
            <v>0</v>
          </cell>
          <cell r="D117">
            <v>0</v>
          </cell>
          <cell r="E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 t="str">
            <v>White,S</v>
          </cell>
          <cell r="B118" t="str">
            <v>Min</v>
          </cell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25">
          <cell r="A125" t="str">
            <v>Craig</v>
          </cell>
          <cell r="B125" t="str">
            <v>Min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Kellar</v>
          </cell>
          <cell r="B126" t="str">
            <v>Min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McClanahan</v>
          </cell>
          <cell r="B127" t="str">
            <v>Min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Miller,K</v>
          </cell>
          <cell r="B128" t="str">
            <v>Min</v>
          </cell>
          <cell r="C128">
            <v>9</v>
          </cell>
          <cell r="D128">
            <v>170</v>
          </cell>
          <cell r="F128">
            <v>28</v>
          </cell>
          <cell r="G128">
            <v>0</v>
          </cell>
          <cell r="H128">
            <v>0</v>
          </cell>
        </row>
        <row r="129">
          <cell r="A129" t="str">
            <v>Miller,R</v>
          </cell>
          <cell r="B129" t="str">
            <v>Min</v>
          </cell>
          <cell r="C129">
            <v>1</v>
          </cell>
          <cell r="D129">
            <v>12</v>
          </cell>
          <cell r="F129">
            <v>12</v>
          </cell>
          <cell r="G129">
            <v>0</v>
          </cell>
          <cell r="H129">
            <v>0</v>
          </cell>
        </row>
        <row r="130">
          <cell r="A130" t="str">
            <v>Washington</v>
          </cell>
          <cell r="B130" t="str">
            <v>Min</v>
          </cell>
          <cell r="C130">
            <v>2</v>
          </cell>
          <cell r="D130">
            <v>35</v>
          </cell>
          <cell r="F130">
            <v>22</v>
          </cell>
          <cell r="G130">
            <v>0</v>
          </cell>
          <cell r="H130">
            <v>0</v>
          </cell>
        </row>
        <row r="131">
          <cell r="A131" t="str">
            <v>White,S</v>
          </cell>
          <cell r="B131" t="str">
            <v>Min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Young</v>
          </cell>
          <cell r="B132" t="str">
            <v>Min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6">
          <cell r="A136" t="str">
            <v>Coleman</v>
          </cell>
          <cell r="B136" t="str">
            <v>Min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>Wood</v>
          </cell>
          <cell r="B137" t="str">
            <v>Min</v>
          </cell>
          <cell r="C137">
            <v>27</v>
          </cell>
          <cell r="D137">
            <v>922</v>
          </cell>
          <cell r="F137">
            <v>54</v>
          </cell>
          <cell r="G137">
            <v>1</v>
          </cell>
          <cell r="H137">
            <v>0</v>
          </cell>
        </row>
        <row r="144">
          <cell r="A144" t="str">
            <v>Danmeier</v>
          </cell>
          <cell r="B144" t="str">
            <v>Min</v>
          </cell>
          <cell r="C144">
            <v>4</v>
          </cell>
          <cell r="D144">
            <v>0</v>
          </cell>
          <cell r="E144">
            <v>4</v>
          </cell>
          <cell r="F144">
            <v>3</v>
          </cell>
          <cell r="G144">
            <v>7</v>
          </cell>
          <cell r="H144">
            <v>5</v>
          </cell>
          <cell r="J144">
            <v>44</v>
          </cell>
          <cell r="L144">
            <v>1</v>
          </cell>
          <cell r="M144">
            <v>1</v>
          </cell>
          <cell r="N144">
            <v>1</v>
          </cell>
          <cell r="O144">
            <v>1</v>
          </cell>
          <cell r="P144">
            <v>1</v>
          </cell>
          <cell r="Q144">
            <v>0</v>
          </cell>
          <cell r="R144">
            <v>4</v>
          </cell>
          <cell r="S144">
            <v>3</v>
          </cell>
          <cell r="T144">
            <v>0</v>
          </cell>
          <cell r="U144">
            <v>0</v>
          </cell>
        </row>
        <row r="145">
          <cell r="A145" t="str">
            <v>Wood</v>
          </cell>
          <cell r="B145" t="str">
            <v>Min</v>
          </cell>
          <cell r="C145">
            <v>8</v>
          </cell>
          <cell r="D145">
            <v>2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50">
          <cell r="A150" t="str">
            <v>Blair</v>
          </cell>
          <cell r="B150" t="str">
            <v>Min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Bryant</v>
          </cell>
          <cell r="B151" t="str">
            <v>Min</v>
          </cell>
          <cell r="C151">
            <v>1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Hannon</v>
          </cell>
          <cell r="B152" t="str">
            <v>Min</v>
          </cell>
          <cell r="C152">
            <v>1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McNeill</v>
          </cell>
          <cell r="B153" t="str">
            <v>Min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Turner</v>
          </cell>
          <cell r="B154" t="str">
            <v>Min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Wise</v>
          </cell>
          <cell r="B155" t="str">
            <v>Min</v>
          </cell>
          <cell r="C155">
            <v>1</v>
          </cell>
          <cell r="D155">
            <v>9</v>
          </cell>
          <cell r="F155">
            <v>9</v>
          </cell>
          <cell r="G155">
            <v>0</v>
          </cell>
          <cell r="H155">
            <v>0</v>
          </cell>
        </row>
        <row r="156">
          <cell r="A156" t="str">
            <v>Wright</v>
          </cell>
          <cell r="B156" t="str">
            <v>Min</v>
          </cell>
          <cell r="C156">
            <v>1</v>
          </cell>
          <cell r="D156">
            <v>25</v>
          </cell>
          <cell r="F156">
            <v>25</v>
          </cell>
          <cell r="G156">
            <v>0</v>
          </cell>
          <cell r="H156">
            <v>0</v>
          </cell>
        </row>
        <row r="165">
          <cell r="A165" t="str">
            <v>Blair</v>
          </cell>
          <cell r="B165" t="str">
            <v>Min</v>
          </cell>
          <cell r="C165">
            <v>0</v>
          </cell>
          <cell r="D165">
            <v>0</v>
          </cell>
          <cell r="F165">
            <v>4</v>
          </cell>
        </row>
        <row r="166">
          <cell r="A166" t="str">
            <v>Eller</v>
          </cell>
          <cell r="B166" t="str">
            <v>Min</v>
          </cell>
          <cell r="C166">
            <v>0</v>
          </cell>
          <cell r="D166">
            <v>0</v>
          </cell>
          <cell r="F166">
            <v>5</v>
          </cell>
        </row>
        <row r="167">
          <cell r="A167" t="str">
            <v>Marshall</v>
          </cell>
          <cell r="B167" t="str">
            <v>Min</v>
          </cell>
          <cell r="C167">
            <v>1</v>
          </cell>
          <cell r="D167">
            <v>5</v>
          </cell>
          <cell r="F167">
            <v>5</v>
          </cell>
        </row>
        <row r="168">
          <cell r="A168" t="str">
            <v>Mullaney</v>
          </cell>
          <cell r="B168" t="str">
            <v>Min</v>
          </cell>
          <cell r="C168">
            <v>4.5</v>
          </cell>
          <cell r="D168">
            <v>55</v>
          </cell>
          <cell r="F168">
            <v>9</v>
          </cell>
        </row>
        <row r="169">
          <cell r="A169" t="str">
            <v>Sutherland</v>
          </cell>
          <cell r="B169" t="str">
            <v>Min</v>
          </cell>
          <cell r="C169">
            <v>3</v>
          </cell>
          <cell r="D169">
            <v>21</v>
          </cell>
          <cell r="F169">
            <v>5</v>
          </cell>
        </row>
        <row r="170">
          <cell r="A170" t="str">
            <v>White,J</v>
          </cell>
          <cell r="B170" t="str">
            <v>Min</v>
          </cell>
          <cell r="C170">
            <v>0.5</v>
          </cell>
          <cell r="D170">
            <v>6</v>
          </cell>
          <cell r="F170">
            <v>4</v>
          </cell>
        </row>
        <row r="171">
          <cell r="A171" t="str">
            <v>Wright</v>
          </cell>
          <cell r="B171" t="str">
            <v>Min</v>
          </cell>
          <cell r="C171">
            <v>0</v>
          </cell>
          <cell r="D171">
            <v>0</v>
          </cell>
          <cell r="F17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Min"/>
      <sheetName val="at GB"/>
      <sheetName val="vs Phi"/>
      <sheetName val="at Cin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87</v>
          </cell>
          <cell r="M6">
            <v>64</v>
          </cell>
        </row>
        <row r="7">
          <cell r="D7">
            <v>24</v>
          </cell>
          <cell r="M7">
            <v>29</v>
          </cell>
        </row>
        <row r="8">
          <cell r="D8">
            <v>48</v>
          </cell>
          <cell r="M8">
            <v>31</v>
          </cell>
        </row>
        <row r="9">
          <cell r="D9">
            <v>15</v>
          </cell>
          <cell r="M9">
            <v>4</v>
          </cell>
        </row>
        <row r="10">
          <cell r="C10">
            <v>25</v>
          </cell>
          <cell r="D10">
            <v>52</v>
          </cell>
          <cell r="E10">
            <v>0.48076923076923078</v>
          </cell>
          <cell r="N10">
            <v>0.26829268292682928</v>
          </cell>
          <cell r="R10" t="str">
            <v>25/52</v>
          </cell>
          <cell r="S10" t="str">
            <v>11/41</v>
          </cell>
        </row>
        <row r="12">
          <cell r="D12">
            <v>144</v>
          </cell>
          <cell r="M12">
            <v>119</v>
          </cell>
        </row>
        <row r="13">
          <cell r="D13">
            <v>446</v>
          </cell>
          <cell r="M13">
            <v>548</v>
          </cell>
        </row>
        <row r="14">
          <cell r="D14">
            <v>3.0972222222222223</v>
          </cell>
          <cell r="M14">
            <v>4.6050420168067223</v>
          </cell>
        </row>
        <row r="16">
          <cell r="D16">
            <v>122</v>
          </cell>
          <cell r="M16">
            <v>107</v>
          </cell>
        </row>
        <row r="17">
          <cell r="D17">
            <v>70</v>
          </cell>
          <cell r="M17">
            <v>63</v>
          </cell>
        </row>
        <row r="18">
          <cell r="D18">
            <v>57.377049180327866</v>
          </cell>
          <cell r="M18">
            <v>58.878504672897193</v>
          </cell>
        </row>
        <row r="19">
          <cell r="D19">
            <v>1080</v>
          </cell>
          <cell r="M19">
            <v>692</v>
          </cell>
        </row>
        <row r="20">
          <cell r="D20">
            <v>10</v>
          </cell>
          <cell r="M20">
            <v>9</v>
          </cell>
        </row>
        <row r="21">
          <cell r="D21">
            <v>66</v>
          </cell>
          <cell r="M21">
            <v>72</v>
          </cell>
        </row>
        <row r="22">
          <cell r="D22">
            <v>1014</v>
          </cell>
          <cell r="M22">
            <v>620</v>
          </cell>
        </row>
        <row r="23">
          <cell r="D23">
            <v>7.6818181818181817</v>
          </cell>
          <cell r="M23">
            <v>5.3448275862068968</v>
          </cell>
        </row>
        <row r="24">
          <cell r="D24">
            <v>15.428571428571429</v>
          </cell>
          <cell r="M24">
            <v>10.984126984126984</v>
          </cell>
        </row>
        <row r="27">
          <cell r="D27">
            <v>1460</v>
          </cell>
          <cell r="M27">
            <v>1168</v>
          </cell>
        </row>
        <row r="28">
          <cell r="D28">
            <v>30.547945205479454</v>
          </cell>
          <cell r="M28">
            <v>46.917808219178085</v>
          </cell>
        </row>
        <row r="29">
          <cell r="D29">
            <v>69.452054794520549</v>
          </cell>
          <cell r="M29">
            <v>53.082191780821915</v>
          </cell>
        </row>
        <row r="31">
          <cell r="D31">
            <v>276</v>
          </cell>
          <cell r="M31">
            <v>235</v>
          </cell>
        </row>
        <row r="32">
          <cell r="D32">
            <v>5.2898550724637685</v>
          </cell>
          <cell r="M32">
            <v>4.9702127659574469</v>
          </cell>
        </row>
        <row r="35">
          <cell r="D35">
            <v>3</v>
          </cell>
          <cell r="M35">
            <v>7</v>
          </cell>
        </row>
        <row r="36">
          <cell r="D36">
            <v>25</v>
          </cell>
          <cell r="M36">
            <v>72</v>
          </cell>
        </row>
        <row r="37">
          <cell r="D37">
            <v>0</v>
          </cell>
          <cell r="M37">
            <v>0</v>
          </cell>
        </row>
        <row r="39">
          <cell r="D39">
            <v>17</v>
          </cell>
          <cell r="M39">
            <v>26</v>
          </cell>
        </row>
        <row r="40">
          <cell r="D40">
            <v>712</v>
          </cell>
          <cell r="M40">
            <v>994</v>
          </cell>
        </row>
        <row r="41">
          <cell r="D41">
            <v>41.882352941176471</v>
          </cell>
          <cell r="M41">
            <v>38.230769230769234</v>
          </cell>
        </row>
        <row r="43">
          <cell r="D43">
            <v>11</v>
          </cell>
          <cell r="M43">
            <v>8</v>
          </cell>
        </row>
        <row r="44">
          <cell r="D44">
            <v>70</v>
          </cell>
          <cell r="M44">
            <v>37</v>
          </cell>
        </row>
        <row r="45">
          <cell r="D45">
            <v>6.3636363636363633</v>
          </cell>
          <cell r="M45">
            <v>4.625</v>
          </cell>
        </row>
        <row r="46">
          <cell r="D46">
            <v>0</v>
          </cell>
          <cell r="M46">
            <v>0</v>
          </cell>
        </row>
        <row r="48">
          <cell r="D48">
            <v>14</v>
          </cell>
          <cell r="M48">
            <v>21</v>
          </cell>
        </row>
        <row r="49">
          <cell r="D49">
            <v>313</v>
          </cell>
          <cell r="M49">
            <v>336</v>
          </cell>
        </row>
        <row r="50">
          <cell r="D50">
            <v>22.357142857142858</v>
          </cell>
          <cell r="M50">
            <v>16</v>
          </cell>
        </row>
        <row r="51">
          <cell r="D51">
            <v>0</v>
          </cell>
          <cell r="M51">
            <v>0</v>
          </cell>
        </row>
        <row r="53">
          <cell r="D53">
            <v>25</v>
          </cell>
          <cell r="M53">
            <v>33</v>
          </cell>
        </row>
        <row r="54">
          <cell r="D54">
            <v>210</v>
          </cell>
          <cell r="M54">
            <v>259</v>
          </cell>
        </row>
        <row r="56">
          <cell r="D56">
            <v>8</v>
          </cell>
          <cell r="M56">
            <v>8</v>
          </cell>
        </row>
        <row r="57">
          <cell r="D57">
            <v>5</v>
          </cell>
          <cell r="M57">
            <v>3</v>
          </cell>
        </row>
        <row r="58">
          <cell r="D58">
            <v>0</v>
          </cell>
          <cell r="M58">
            <v>0</v>
          </cell>
        </row>
        <row r="59">
          <cell r="D59">
            <v>5</v>
          </cell>
          <cell r="M59">
            <v>3</v>
          </cell>
        </row>
        <row r="60">
          <cell r="D60">
            <v>0</v>
          </cell>
          <cell r="M60">
            <v>0</v>
          </cell>
        </row>
        <row r="62">
          <cell r="D62">
            <v>104</v>
          </cell>
          <cell r="M62">
            <v>69</v>
          </cell>
        </row>
        <row r="63">
          <cell r="D63">
            <v>12</v>
          </cell>
          <cell r="M63">
            <v>8</v>
          </cell>
        </row>
        <row r="64">
          <cell r="D64">
            <v>5</v>
          </cell>
          <cell r="M64">
            <v>1</v>
          </cell>
        </row>
        <row r="65">
          <cell r="D65">
            <v>7</v>
          </cell>
          <cell r="M65">
            <v>7</v>
          </cell>
        </row>
        <row r="66">
          <cell r="D66">
            <v>0</v>
          </cell>
          <cell r="M66">
            <v>0</v>
          </cell>
        </row>
        <row r="67">
          <cell r="D67">
            <v>11</v>
          </cell>
          <cell r="M67">
            <v>7</v>
          </cell>
        </row>
        <row r="68">
          <cell r="D68">
            <v>0</v>
          </cell>
          <cell r="M68">
            <v>1</v>
          </cell>
        </row>
        <row r="69">
          <cell r="D69">
            <v>7</v>
          </cell>
          <cell r="M69">
            <v>4</v>
          </cell>
        </row>
        <row r="70">
          <cell r="D70">
            <v>12</v>
          </cell>
          <cell r="M70">
            <v>5</v>
          </cell>
        </row>
        <row r="71">
          <cell r="D71">
            <v>58.333333333333336</v>
          </cell>
          <cell r="M71">
            <v>80</v>
          </cell>
        </row>
        <row r="72">
          <cell r="D72" t="str">
            <v>31:48</v>
          </cell>
          <cell r="M72" t="str">
            <v>28:12</v>
          </cell>
        </row>
        <row r="76">
          <cell r="A76" t="str">
            <v>Blanchard</v>
          </cell>
          <cell r="B76" t="str">
            <v>NO</v>
          </cell>
          <cell r="C76">
            <v>1</v>
          </cell>
          <cell r="D76">
            <v>3</v>
          </cell>
          <cell r="F76">
            <v>3</v>
          </cell>
          <cell r="G76">
            <v>0</v>
          </cell>
          <cell r="H76">
            <v>0</v>
          </cell>
        </row>
        <row r="77">
          <cell r="A77" t="str">
            <v>Chandler</v>
          </cell>
          <cell r="B77" t="str">
            <v>NO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Childs</v>
          </cell>
          <cell r="B78" t="str">
            <v>NO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Galbreath</v>
          </cell>
          <cell r="B79" t="str">
            <v>NO</v>
          </cell>
          <cell r="C79">
            <v>56</v>
          </cell>
          <cell r="D79">
            <v>148</v>
          </cell>
          <cell r="F79">
            <v>23</v>
          </cell>
          <cell r="G79">
            <v>1</v>
          </cell>
          <cell r="H79">
            <v>1</v>
          </cell>
        </row>
        <row r="80">
          <cell r="A80" t="str">
            <v>Harris</v>
          </cell>
          <cell r="B80" t="str">
            <v>NO</v>
          </cell>
          <cell r="C80">
            <v>1</v>
          </cell>
          <cell r="D80">
            <v>27</v>
          </cell>
          <cell r="F80">
            <v>27</v>
          </cell>
          <cell r="G80">
            <v>0</v>
          </cell>
          <cell r="H80">
            <v>0</v>
          </cell>
        </row>
        <row r="81">
          <cell r="A81" t="str">
            <v>Holmes</v>
          </cell>
          <cell r="B81" t="str">
            <v>NO</v>
          </cell>
          <cell r="C81">
            <v>0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Jones</v>
          </cell>
          <cell r="B82" t="str">
            <v>NO</v>
          </cell>
          <cell r="C82">
            <v>3</v>
          </cell>
          <cell r="D82">
            <v>6</v>
          </cell>
          <cell r="F82">
            <v>8</v>
          </cell>
          <cell r="G82">
            <v>0</v>
          </cell>
          <cell r="H82">
            <v>0</v>
          </cell>
        </row>
        <row r="83">
          <cell r="A83" t="str">
            <v>Manning</v>
          </cell>
          <cell r="B83" t="str">
            <v>NO</v>
          </cell>
          <cell r="C83">
            <v>3</v>
          </cell>
          <cell r="D83">
            <v>25</v>
          </cell>
          <cell r="F83">
            <v>25</v>
          </cell>
          <cell r="G83">
            <v>0</v>
          </cell>
          <cell r="H83">
            <v>0</v>
          </cell>
        </row>
        <row r="84">
          <cell r="A84" t="str">
            <v>Muncie</v>
          </cell>
          <cell r="B84" t="str">
            <v>NO</v>
          </cell>
          <cell r="C84">
            <v>38</v>
          </cell>
          <cell r="D84">
            <v>94</v>
          </cell>
          <cell r="F84">
            <v>19</v>
          </cell>
          <cell r="G84">
            <v>2</v>
          </cell>
          <cell r="H84">
            <v>1</v>
          </cell>
        </row>
        <row r="85">
          <cell r="A85" t="str">
            <v>Scott</v>
          </cell>
          <cell r="B85" t="str">
            <v>NO</v>
          </cell>
          <cell r="C85">
            <v>0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>Strachan</v>
          </cell>
          <cell r="B86" t="str">
            <v>NO</v>
          </cell>
          <cell r="C86">
            <v>41</v>
          </cell>
          <cell r="D86">
            <v>145</v>
          </cell>
          <cell r="F86">
            <v>16</v>
          </cell>
          <cell r="G86">
            <v>2</v>
          </cell>
          <cell r="H86">
            <v>2</v>
          </cell>
        </row>
        <row r="87">
          <cell r="A87" t="str">
            <v>Sturt</v>
          </cell>
          <cell r="B87" t="str">
            <v>NO</v>
          </cell>
          <cell r="C87">
            <v>1</v>
          </cell>
          <cell r="D87">
            <v>-2</v>
          </cell>
          <cell r="F87">
            <v>-2</v>
          </cell>
          <cell r="G87">
            <v>0</v>
          </cell>
          <cell r="H87">
            <v>0</v>
          </cell>
        </row>
        <row r="90">
          <cell r="A90" t="str">
            <v>Chandler</v>
          </cell>
          <cell r="B90" t="str">
            <v>NO</v>
          </cell>
          <cell r="C90">
            <v>12</v>
          </cell>
          <cell r="D90">
            <v>211</v>
          </cell>
          <cell r="F90">
            <v>32</v>
          </cell>
          <cell r="G90">
            <v>1</v>
          </cell>
          <cell r="H90">
            <v>0</v>
          </cell>
        </row>
        <row r="91">
          <cell r="A91" t="str">
            <v>Childs</v>
          </cell>
          <cell r="B91" t="str">
            <v>NO</v>
          </cell>
          <cell r="C91">
            <v>12</v>
          </cell>
          <cell r="D91">
            <v>208</v>
          </cell>
          <cell r="F91">
            <v>43</v>
          </cell>
          <cell r="G91">
            <v>1</v>
          </cell>
          <cell r="H91">
            <v>0</v>
          </cell>
        </row>
        <row r="92">
          <cell r="A92" t="str">
            <v>Galbreath</v>
          </cell>
          <cell r="B92" t="str">
            <v>NO</v>
          </cell>
          <cell r="C92">
            <v>13</v>
          </cell>
          <cell r="D92">
            <v>166</v>
          </cell>
          <cell r="F92">
            <v>35</v>
          </cell>
          <cell r="G92">
            <v>1</v>
          </cell>
          <cell r="H92">
            <v>0</v>
          </cell>
        </row>
        <row r="93">
          <cell r="A93" t="str">
            <v>Hardy</v>
          </cell>
          <cell r="B93" t="str">
            <v>NO</v>
          </cell>
          <cell r="C93">
            <v>2</v>
          </cell>
          <cell r="D93">
            <v>60</v>
          </cell>
          <cell r="F93">
            <v>35</v>
          </cell>
          <cell r="G93">
            <v>1</v>
          </cell>
          <cell r="H93">
            <v>0</v>
          </cell>
        </row>
        <row r="94">
          <cell r="A94" t="str">
            <v>Harris</v>
          </cell>
          <cell r="B94" t="str">
            <v>NO</v>
          </cell>
          <cell r="C94">
            <v>11</v>
          </cell>
          <cell r="D94">
            <v>225</v>
          </cell>
          <cell r="F94">
            <v>45</v>
          </cell>
          <cell r="G94">
            <v>0</v>
          </cell>
          <cell r="H94">
            <v>0</v>
          </cell>
        </row>
        <row r="95">
          <cell r="A95" t="str">
            <v>Jones</v>
          </cell>
          <cell r="B95" t="str">
            <v>NO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Mauti</v>
          </cell>
          <cell r="B96" t="str">
            <v>NO</v>
          </cell>
          <cell r="C96">
            <v>2</v>
          </cell>
          <cell r="D96">
            <v>30</v>
          </cell>
          <cell r="F96">
            <v>16</v>
          </cell>
          <cell r="G96">
            <v>1</v>
          </cell>
          <cell r="H96">
            <v>0</v>
          </cell>
        </row>
        <row r="97">
          <cell r="A97" t="str">
            <v>Muncie</v>
          </cell>
          <cell r="B97" t="str">
            <v>NO</v>
          </cell>
          <cell r="C97">
            <v>2</v>
          </cell>
          <cell r="D97">
            <v>15</v>
          </cell>
          <cell r="F97">
            <v>8</v>
          </cell>
          <cell r="G97">
            <v>0</v>
          </cell>
          <cell r="H97">
            <v>0</v>
          </cell>
        </row>
        <row r="98">
          <cell r="A98" t="str">
            <v>Owens</v>
          </cell>
          <cell r="B98" t="str">
            <v>NO</v>
          </cell>
          <cell r="C98">
            <v>10</v>
          </cell>
          <cell r="D98">
            <v>127</v>
          </cell>
          <cell r="F98">
            <v>24</v>
          </cell>
          <cell r="G98">
            <v>2</v>
          </cell>
          <cell r="H98">
            <v>0</v>
          </cell>
        </row>
        <row r="99">
          <cell r="A99" t="str">
            <v>Strachan</v>
          </cell>
          <cell r="B99" t="str">
            <v>NO</v>
          </cell>
          <cell r="C99">
            <v>4</v>
          </cell>
          <cell r="D99">
            <v>33</v>
          </cell>
          <cell r="F99">
            <v>24</v>
          </cell>
          <cell r="G99">
            <v>0</v>
          </cell>
          <cell r="H99">
            <v>0</v>
          </cell>
        </row>
        <row r="100">
          <cell r="A100" t="str">
            <v>Van Wagner</v>
          </cell>
          <cell r="B100" t="str">
            <v>NO</v>
          </cell>
          <cell r="C100">
            <v>2</v>
          </cell>
          <cell r="D100">
            <v>5</v>
          </cell>
          <cell r="F100">
            <v>6</v>
          </cell>
          <cell r="G100">
            <v>0</v>
          </cell>
          <cell r="H100">
            <v>0</v>
          </cell>
        </row>
        <row r="107">
          <cell r="A107" t="str">
            <v>Harris</v>
          </cell>
          <cell r="B107" t="str">
            <v>NO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Manning</v>
          </cell>
          <cell r="B108" t="str">
            <v>NO</v>
          </cell>
          <cell r="C108">
            <v>122</v>
          </cell>
          <cell r="D108">
            <v>70</v>
          </cell>
          <cell r="E108">
            <v>57.377049180327866</v>
          </cell>
          <cell r="F108">
            <v>1080</v>
          </cell>
          <cell r="G108">
            <v>7</v>
          </cell>
          <cell r="H108">
            <v>45</v>
          </cell>
          <cell r="I108">
            <v>3</v>
          </cell>
          <cell r="J108">
            <v>5.7377049180327866</v>
          </cell>
          <cell r="K108">
            <v>2.459016393442623</v>
          </cell>
          <cell r="L108">
            <v>8.8524590163934427</v>
          </cell>
          <cell r="M108">
            <v>95.66256830601094</v>
          </cell>
          <cell r="N108">
            <v>3</v>
          </cell>
          <cell r="O108">
            <v>10</v>
          </cell>
        </row>
        <row r="109">
          <cell r="A109" t="str">
            <v>Muncie</v>
          </cell>
          <cell r="B109" t="str">
            <v>NO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Scott</v>
          </cell>
          <cell r="B110" t="str">
            <v>NO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Strachan</v>
          </cell>
          <cell r="B111" t="str">
            <v>NO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5">
          <cell r="A115" t="str">
            <v>Chandler</v>
          </cell>
          <cell r="B115" t="str">
            <v>NO</v>
          </cell>
          <cell r="C115">
            <v>9</v>
          </cell>
          <cell r="D115">
            <v>2</v>
          </cell>
          <cell r="E115">
            <v>66</v>
          </cell>
          <cell r="G115">
            <v>38</v>
          </cell>
          <cell r="H115">
            <v>0</v>
          </cell>
          <cell r="I115">
            <v>0</v>
          </cell>
        </row>
        <row r="116">
          <cell r="A116" t="str">
            <v>Mauti</v>
          </cell>
          <cell r="B116" t="str">
            <v>NO</v>
          </cell>
          <cell r="C116">
            <v>0</v>
          </cell>
          <cell r="D116">
            <v>1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 t="str">
            <v>McGill</v>
          </cell>
          <cell r="B117" t="str">
            <v>NO</v>
          </cell>
          <cell r="C117">
            <v>1</v>
          </cell>
          <cell r="D117">
            <v>0</v>
          </cell>
          <cell r="E117">
            <v>4</v>
          </cell>
          <cell r="G117">
            <v>4</v>
          </cell>
          <cell r="H117">
            <v>0</v>
          </cell>
          <cell r="I117">
            <v>0</v>
          </cell>
        </row>
        <row r="118">
          <cell r="A118" t="str">
            <v>Myers</v>
          </cell>
          <cell r="B118" t="str">
            <v>NO</v>
          </cell>
          <cell r="C118">
            <v>0</v>
          </cell>
          <cell r="D118">
            <v>1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 t="str">
            <v>Schwartz</v>
          </cell>
          <cell r="B119" t="str">
            <v>NO</v>
          </cell>
          <cell r="C119">
            <v>0</v>
          </cell>
          <cell r="D119">
            <v>0</v>
          </cell>
          <cell r="E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 t="str">
            <v>Fultz</v>
          </cell>
          <cell r="B120" t="str">
            <v>NO</v>
          </cell>
          <cell r="C120">
            <v>1</v>
          </cell>
          <cell r="D120">
            <v>0</v>
          </cell>
          <cell r="E120">
            <v>0</v>
          </cell>
          <cell r="G120">
            <v>0</v>
          </cell>
          <cell r="H120">
            <v>0</v>
          </cell>
          <cell r="I120">
            <v>1</v>
          </cell>
        </row>
        <row r="125">
          <cell r="A125" t="str">
            <v>Chandler</v>
          </cell>
          <cell r="B125" t="str">
            <v>NO</v>
          </cell>
          <cell r="C125">
            <v>8</v>
          </cell>
          <cell r="D125">
            <v>215</v>
          </cell>
          <cell r="F125">
            <v>38</v>
          </cell>
          <cell r="G125">
            <v>0</v>
          </cell>
          <cell r="H125">
            <v>0</v>
          </cell>
        </row>
        <row r="126">
          <cell r="A126" t="str">
            <v>Chapman</v>
          </cell>
          <cell r="B126" t="str">
            <v>NO</v>
          </cell>
          <cell r="C126">
            <v>2</v>
          </cell>
          <cell r="D126">
            <v>31</v>
          </cell>
          <cell r="F126">
            <v>28</v>
          </cell>
          <cell r="G126">
            <v>0</v>
          </cell>
          <cell r="H126">
            <v>0</v>
          </cell>
        </row>
        <row r="127">
          <cell r="A127" t="str">
            <v>Hardy</v>
          </cell>
          <cell r="B127" t="str">
            <v>NO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Holmes</v>
          </cell>
          <cell r="B128" t="str">
            <v>NO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Mauti</v>
          </cell>
          <cell r="B129" t="str">
            <v>NO</v>
          </cell>
          <cell r="C129">
            <v>3</v>
          </cell>
          <cell r="D129">
            <v>50</v>
          </cell>
          <cell r="F129">
            <v>28</v>
          </cell>
          <cell r="G129">
            <v>0</v>
          </cell>
          <cell r="H129">
            <v>0</v>
          </cell>
        </row>
        <row r="130">
          <cell r="A130" t="str">
            <v>Rice</v>
          </cell>
          <cell r="B130" t="str">
            <v>NO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Schwartz</v>
          </cell>
          <cell r="B131" t="str">
            <v>NO</v>
          </cell>
          <cell r="C131">
            <v>1</v>
          </cell>
          <cell r="D131">
            <v>17</v>
          </cell>
          <cell r="F131">
            <v>17</v>
          </cell>
          <cell r="G131">
            <v>0</v>
          </cell>
          <cell r="H131">
            <v>0</v>
          </cell>
        </row>
        <row r="136">
          <cell r="A136" t="str">
            <v>Blanchard</v>
          </cell>
          <cell r="B136" t="str">
            <v>NO</v>
          </cell>
          <cell r="C136">
            <v>17</v>
          </cell>
          <cell r="D136">
            <v>712</v>
          </cell>
          <cell r="F136">
            <v>55</v>
          </cell>
          <cell r="G136">
            <v>0</v>
          </cell>
          <cell r="H136">
            <v>0</v>
          </cell>
        </row>
        <row r="144">
          <cell r="A144" t="str">
            <v>Galbreath</v>
          </cell>
          <cell r="B144" t="str">
            <v>NO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Jurich</v>
          </cell>
          <cell r="B145" t="str">
            <v>NO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A146" t="str">
            <v>Leypoldt</v>
          </cell>
          <cell r="B146" t="str">
            <v>NO</v>
          </cell>
          <cell r="C146">
            <v>5</v>
          </cell>
          <cell r="D146">
            <v>3</v>
          </cell>
          <cell r="E146">
            <v>3</v>
          </cell>
          <cell r="F146">
            <v>2</v>
          </cell>
          <cell r="G146">
            <v>2</v>
          </cell>
          <cell r="H146">
            <v>1</v>
          </cell>
          <cell r="J146">
            <v>34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</v>
          </cell>
          <cell r="Q146">
            <v>1</v>
          </cell>
          <cell r="R146">
            <v>1</v>
          </cell>
          <cell r="S146">
            <v>0</v>
          </cell>
          <cell r="T146">
            <v>0</v>
          </cell>
          <cell r="U146">
            <v>0</v>
          </cell>
        </row>
        <row r="147">
          <cell r="A147" t="str">
            <v>Mike-Mayer</v>
          </cell>
          <cell r="B147" t="str">
            <v>NO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8">
          <cell r="A148" t="str">
            <v>Szaro</v>
          </cell>
          <cell r="B148" t="str">
            <v>NO</v>
          </cell>
          <cell r="C148">
            <v>18</v>
          </cell>
          <cell r="D148">
            <v>0</v>
          </cell>
          <cell r="E148">
            <v>9</v>
          </cell>
          <cell r="F148">
            <v>9</v>
          </cell>
          <cell r="G148">
            <v>10</v>
          </cell>
          <cell r="H148">
            <v>6</v>
          </cell>
          <cell r="J148">
            <v>39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4</v>
          </cell>
          <cell r="Q148">
            <v>4</v>
          </cell>
          <cell r="R148">
            <v>4</v>
          </cell>
          <cell r="S148">
            <v>0</v>
          </cell>
          <cell r="T148">
            <v>0</v>
          </cell>
          <cell r="U148">
            <v>0</v>
          </cell>
        </row>
        <row r="149">
          <cell r="A149" t="str">
            <v>Felton</v>
          </cell>
          <cell r="B149" t="str">
            <v>NO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A150" t="str">
            <v>Blanchard</v>
          </cell>
          <cell r="B150" t="str">
            <v>NO</v>
          </cell>
          <cell r="C150">
            <v>1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2">
          <cell r="A152" t="str">
            <v>Brown</v>
          </cell>
          <cell r="B152" t="str">
            <v>NO</v>
          </cell>
          <cell r="C152">
            <v>3</v>
          </cell>
          <cell r="D152">
            <v>32</v>
          </cell>
          <cell r="F152">
            <v>17</v>
          </cell>
          <cell r="G152">
            <v>0</v>
          </cell>
          <cell r="H152">
            <v>0</v>
          </cell>
        </row>
        <row r="153">
          <cell r="A153" t="str">
            <v>Chapman</v>
          </cell>
          <cell r="B153" t="str">
            <v>NO</v>
          </cell>
          <cell r="C153">
            <v>1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Federspiel</v>
          </cell>
          <cell r="B154" t="str">
            <v>NO</v>
          </cell>
          <cell r="C154">
            <v>1</v>
          </cell>
          <cell r="D154">
            <v>11</v>
          </cell>
          <cell r="F154">
            <v>11</v>
          </cell>
          <cell r="G154">
            <v>0</v>
          </cell>
          <cell r="H154">
            <v>0</v>
          </cell>
        </row>
        <row r="155">
          <cell r="A155" t="str">
            <v>Felton</v>
          </cell>
          <cell r="B155" t="str">
            <v>NO</v>
          </cell>
          <cell r="C155">
            <v>1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Hughes</v>
          </cell>
          <cell r="B156" t="str">
            <v>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Myers</v>
          </cell>
          <cell r="B157" t="str">
            <v>NO</v>
          </cell>
          <cell r="C157">
            <v>1</v>
          </cell>
          <cell r="D157">
            <v>29</v>
          </cell>
          <cell r="F157">
            <v>29</v>
          </cell>
          <cell r="G157">
            <v>0</v>
          </cell>
          <cell r="H157">
            <v>0</v>
          </cell>
        </row>
        <row r="158">
          <cell r="A158" t="str">
            <v>Spencer</v>
          </cell>
          <cell r="B158" t="str">
            <v>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67">
          <cell r="A167" t="str">
            <v>Campbell</v>
          </cell>
          <cell r="B167" t="str">
            <v>NO</v>
          </cell>
          <cell r="C167">
            <v>3</v>
          </cell>
          <cell r="D167">
            <v>20</v>
          </cell>
          <cell r="F167">
            <v>7</v>
          </cell>
        </row>
        <row r="168">
          <cell r="A168" t="str">
            <v>Federspiel</v>
          </cell>
          <cell r="B168" t="str">
            <v>NO</v>
          </cell>
          <cell r="C168">
            <v>1.5</v>
          </cell>
          <cell r="D168">
            <v>6.5</v>
          </cell>
          <cell r="F168">
            <v>2</v>
          </cell>
        </row>
        <row r="169">
          <cell r="A169" t="str">
            <v>Grooms</v>
          </cell>
          <cell r="B169" t="str">
            <v>NO</v>
          </cell>
          <cell r="C169">
            <v>1</v>
          </cell>
          <cell r="D169">
            <v>8</v>
          </cell>
          <cell r="F169">
            <v>9</v>
          </cell>
        </row>
        <row r="170">
          <cell r="A170" t="str">
            <v>Moore</v>
          </cell>
          <cell r="B170" t="str">
            <v>NO</v>
          </cell>
          <cell r="C170">
            <v>0</v>
          </cell>
          <cell r="D170">
            <v>0</v>
          </cell>
          <cell r="F170">
            <v>4</v>
          </cell>
        </row>
        <row r="171">
          <cell r="A171" t="str">
            <v>Price</v>
          </cell>
          <cell r="B171" t="str">
            <v>NO</v>
          </cell>
          <cell r="C171">
            <v>3.5</v>
          </cell>
          <cell r="D171">
            <v>37.5</v>
          </cell>
          <cell r="F171">
            <v>7</v>
          </cell>
        </row>
        <row r="172">
          <cell r="A172" t="str">
            <v>Reese</v>
          </cell>
          <cell r="B172" t="str">
            <v>NO</v>
          </cell>
          <cell r="C172">
            <v>0</v>
          </cell>
          <cell r="D172">
            <v>0</v>
          </cell>
          <cell r="F172">
            <v>3</v>
          </cell>
        </row>
        <row r="173">
          <cell r="A173" t="str">
            <v>Rice</v>
          </cell>
          <cell r="B173" t="str">
            <v>NO</v>
          </cell>
          <cell r="C173">
            <v>0</v>
          </cell>
          <cell r="D173">
            <v>0</v>
          </cell>
          <cell r="F17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TB"/>
      <sheetName val="vs Dal"/>
      <sheetName val="vs KC"/>
      <sheetName val="vs SF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75</v>
          </cell>
          <cell r="M6">
            <v>71</v>
          </cell>
        </row>
        <row r="7">
          <cell r="D7">
            <v>33</v>
          </cell>
          <cell r="M7">
            <v>43</v>
          </cell>
        </row>
        <row r="8">
          <cell r="D8">
            <v>38</v>
          </cell>
          <cell r="M8">
            <v>21</v>
          </cell>
        </row>
        <row r="9">
          <cell r="D9">
            <v>4</v>
          </cell>
          <cell r="M9">
            <v>7</v>
          </cell>
        </row>
        <row r="10">
          <cell r="C10">
            <v>10</v>
          </cell>
          <cell r="D10">
            <v>39</v>
          </cell>
          <cell r="E10">
            <v>0.25641025641025639</v>
          </cell>
          <cell r="N10">
            <v>0.39130434782608697</v>
          </cell>
          <cell r="R10" t="str">
            <v>10/39</v>
          </cell>
          <cell r="S10" t="str">
            <v>18/46</v>
          </cell>
        </row>
        <row r="12">
          <cell r="D12">
            <v>128</v>
          </cell>
          <cell r="M12">
            <v>154</v>
          </cell>
        </row>
        <row r="13">
          <cell r="D13">
            <v>612</v>
          </cell>
          <cell r="M13">
            <v>741</v>
          </cell>
        </row>
        <row r="14">
          <cell r="D14">
            <v>4.78125</v>
          </cell>
          <cell r="M14">
            <v>4.8116883116883118</v>
          </cell>
        </row>
        <row r="16">
          <cell r="D16">
            <v>101</v>
          </cell>
          <cell r="M16">
            <v>108</v>
          </cell>
        </row>
        <row r="17">
          <cell r="D17">
            <v>51</v>
          </cell>
          <cell r="M17">
            <v>52</v>
          </cell>
        </row>
        <row r="18">
          <cell r="D18">
            <v>50.495049504950494</v>
          </cell>
          <cell r="M18">
            <v>48.148148148148145</v>
          </cell>
        </row>
        <row r="19">
          <cell r="D19">
            <v>764</v>
          </cell>
          <cell r="M19">
            <v>498</v>
          </cell>
        </row>
        <row r="20">
          <cell r="D20">
            <v>10</v>
          </cell>
          <cell r="M20">
            <v>3</v>
          </cell>
        </row>
        <row r="21">
          <cell r="D21">
            <v>71</v>
          </cell>
          <cell r="M21">
            <v>33</v>
          </cell>
        </row>
        <row r="22">
          <cell r="D22">
            <v>693</v>
          </cell>
          <cell r="M22">
            <v>465</v>
          </cell>
        </row>
        <row r="23">
          <cell r="D23">
            <v>6.243243243243243</v>
          </cell>
          <cell r="M23">
            <v>4.1891891891891895</v>
          </cell>
        </row>
        <row r="24">
          <cell r="D24">
            <v>14.980392156862745</v>
          </cell>
          <cell r="M24">
            <v>9.5769230769230766</v>
          </cell>
        </row>
        <row r="27">
          <cell r="D27">
            <v>1305</v>
          </cell>
          <cell r="M27">
            <v>1206</v>
          </cell>
        </row>
        <row r="28">
          <cell r="D28">
            <v>46.896551724137929</v>
          </cell>
          <cell r="M28">
            <v>61.442786069651746</v>
          </cell>
        </row>
        <row r="29">
          <cell r="D29">
            <v>53.103448275862064</v>
          </cell>
          <cell r="M29">
            <v>38.557213930348261</v>
          </cell>
        </row>
        <row r="31">
          <cell r="D31">
            <v>239</v>
          </cell>
          <cell r="M31">
            <v>265</v>
          </cell>
        </row>
        <row r="32">
          <cell r="D32">
            <v>5.460251046025105</v>
          </cell>
          <cell r="M32">
            <v>4.5509433962264154</v>
          </cell>
        </row>
        <row r="35">
          <cell r="D35">
            <v>5</v>
          </cell>
          <cell r="M35">
            <v>10</v>
          </cell>
        </row>
        <row r="36">
          <cell r="D36">
            <v>57</v>
          </cell>
          <cell r="M36">
            <v>142</v>
          </cell>
        </row>
        <row r="37">
          <cell r="D37">
            <v>0</v>
          </cell>
          <cell r="M37">
            <v>2</v>
          </cell>
        </row>
        <row r="39">
          <cell r="D39">
            <v>23</v>
          </cell>
          <cell r="M39">
            <v>17</v>
          </cell>
        </row>
        <row r="40">
          <cell r="D40">
            <v>943</v>
          </cell>
          <cell r="M40">
            <v>701</v>
          </cell>
        </row>
        <row r="41">
          <cell r="D41">
            <v>41</v>
          </cell>
          <cell r="M41">
            <v>41.235294117647058</v>
          </cell>
        </row>
        <row r="43">
          <cell r="D43">
            <v>7</v>
          </cell>
          <cell r="M43">
            <v>13</v>
          </cell>
        </row>
        <row r="44">
          <cell r="D44">
            <v>11</v>
          </cell>
          <cell r="M44">
            <v>128</v>
          </cell>
        </row>
        <row r="45">
          <cell r="D45">
            <v>1.5714285714285714</v>
          </cell>
          <cell r="M45">
            <v>9.8461538461538467</v>
          </cell>
        </row>
        <row r="46">
          <cell r="D46">
            <v>0</v>
          </cell>
          <cell r="M46">
            <v>0</v>
          </cell>
        </row>
        <row r="48">
          <cell r="D48">
            <v>18</v>
          </cell>
          <cell r="M48">
            <v>15</v>
          </cell>
        </row>
        <row r="49">
          <cell r="D49">
            <v>315</v>
          </cell>
          <cell r="M49">
            <v>317</v>
          </cell>
        </row>
        <row r="50">
          <cell r="D50">
            <v>17.5</v>
          </cell>
          <cell r="M50">
            <v>21.133333333333333</v>
          </cell>
        </row>
        <row r="51">
          <cell r="D51">
            <v>0</v>
          </cell>
          <cell r="M51">
            <v>0</v>
          </cell>
        </row>
        <row r="53">
          <cell r="D53">
            <v>37</v>
          </cell>
          <cell r="M53">
            <v>20</v>
          </cell>
        </row>
        <row r="54">
          <cell r="D54">
            <v>294</v>
          </cell>
          <cell r="M54">
            <v>206</v>
          </cell>
        </row>
        <row r="56">
          <cell r="D56">
            <v>9</v>
          </cell>
          <cell r="M56">
            <v>8</v>
          </cell>
        </row>
        <row r="57">
          <cell r="D57">
            <v>3</v>
          </cell>
          <cell r="M57">
            <v>5</v>
          </cell>
        </row>
        <row r="58">
          <cell r="D58">
            <v>0</v>
          </cell>
          <cell r="M58">
            <v>0</v>
          </cell>
        </row>
        <row r="59">
          <cell r="D59">
            <v>4</v>
          </cell>
          <cell r="M59">
            <v>6</v>
          </cell>
        </row>
        <row r="60">
          <cell r="D60">
            <v>0</v>
          </cell>
          <cell r="M60">
            <v>0</v>
          </cell>
        </row>
        <row r="62">
          <cell r="D62">
            <v>93</v>
          </cell>
          <cell r="M62">
            <v>72</v>
          </cell>
        </row>
        <row r="63">
          <cell r="D63">
            <v>10</v>
          </cell>
          <cell r="M63">
            <v>7</v>
          </cell>
        </row>
        <row r="64">
          <cell r="D64">
            <v>3</v>
          </cell>
          <cell r="M64">
            <v>4</v>
          </cell>
        </row>
        <row r="65">
          <cell r="D65">
            <v>5</v>
          </cell>
          <cell r="M65">
            <v>3</v>
          </cell>
        </row>
        <row r="66">
          <cell r="D66">
            <v>2</v>
          </cell>
          <cell r="M66">
            <v>0</v>
          </cell>
        </row>
        <row r="67">
          <cell r="D67">
            <v>10</v>
          </cell>
          <cell r="M67">
            <v>6</v>
          </cell>
        </row>
        <row r="68">
          <cell r="D68">
            <v>1</v>
          </cell>
          <cell r="M68">
            <v>0</v>
          </cell>
        </row>
        <row r="69">
          <cell r="D69">
            <v>7</v>
          </cell>
          <cell r="M69">
            <v>8</v>
          </cell>
        </row>
        <row r="70">
          <cell r="D70">
            <v>10</v>
          </cell>
          <cell r="M70">
            <v>13</v>
          </cell>
        </row>
        <row r="71">
          <cell r="D71">
            <v>70</v>
          </cell>
          <cell r="M71">
            <v>61.53846153846154</v>
          </cell>
        </row>
        <row r="72">
          <cell r="D72" t="str">
            <v>28:14</v>
          </cell>
          <cell r="M72" t="str">
            <v>31:46</v>
          </cell>
        </row>
        <row r="76">
          <cell r="A76" t="str">
            <v>Csonka</v>
          </cell>
          <cell r="B76" t="str">
            <v>NYG</v>
          </cell>
          <cell r="C76">
            <v>23</v>
          </cell>
          <cell r="D76">
            <v>116</v>
          </cell>
          <cell r="F76">
            <v>23</v>
          </cell>
          <cell r="G76">
            <v>1</v>
          </cell>
          <cell r="H76">
            <v>1</v>
          </cell>
        </row>
        <row r="77">
          <cell r="A77" t="str">
            <v>Dean</v>
          </cell>
          <cell r="B77" t="str">
            <v>NYG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Doornink</v>
          </cell>
          <cell r="B78" t="str">
            <v>NYG</v>
          </cell>
          <cell r="C78">
            <v>14</v>
          </cell>
          <cell r="D78">
            <v>95</v>
          </cell>
          <cell r="F78">
            <v>28</v>
          </cell>
          <cell r="G78">
            <v>0</v>
          </cell>
          <cell r="H78">
            <v>0</v>
          </cell>
        </row>
        <row r="79">
          <cell r="A79" t="str">
            <v>Golsteyn</v>
          </cell>
          <cell r="B79" t="str">
            <v>NYG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Hammond</v>
          </cell>
          <cell r="B80" t="str">
            <v>NYG</v>
          </cell>
          <cell r="C80">
            <v>30</v>
          </cell>
          <cell r="D80">
            <v>124</v>
          </cell>
          <cell r="F80">
            <v>39</v>
          </cell>
          <cell r="G80">
            <v>0</v>
          </cell>
          <cell r="H80">
            <v>2</v>
          </cell>
        </row>
        <row r="81">
          <cell r="A81" t="str">
            <v>Jennings</v>
          </cell>
          <cell r="B81" t="str">
            <v>NYG</v>
          </cell>
          <cell r="C81">
            <v>0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Kelley</v>
          </cell>
          <cell r="B82" t="str">
            <v>NYG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Kotar</v>
          </cell>
          <cell r="B83" t="str">
            <v>NYG</v>
          </cell>
          <cell r="C83">
            <v>40</v>
          </cell>
          <cell r="D83">
            <v>182</v>
          </cell>
          <cell r="F83">
            <v>46</v>
          </cell>
          <cell r="G83">
            <v>2</v>
          </cell>
          <cell r="H83">
            <v>2</v>
          </cell>
        </row>
        <row r="84">
          <cell r="A84" t="str">
            <v>Perkins</v>
          </cell>
          <cell r="B84" t="str">
            <v>NYG</v>
          </cell>
          <cell r="C84">
            <v>1</v>
          </cell>
          <cell r="D84">
            <v>2</v>
          </cell>
          <cell r="F84">
            <v>2</v>
          </cell>
          <cell r="G84">
            <v>0</v>
          </cell>
          <cell r="H84">
            <v>0</v>
          </cell>
        </row>
        <row r="85">
          <cell r="A85" t="str">
            <v>Pisarcik</v>
          </cell>
          <cell r="B85" t="str">
            <v>NYG</v>
          </cell>
          <cell r="C85">
            <v>3</v>
          </cell>
          <cell r="D85">
            <v>4</v>
          </cell>
          <cell r="F85">
            <v>4</v>
          </cell>
          <cell r="G85">
            <v>0</v>
          </cell>
          <cell r="H85">
            <v>2</v>
          </cell>
        </row>
        <row r="86">
          <cell r="A86" t="str">
            <v>Pough</v>
          </cell>
          <cell r="B86" t="str">
            <v>NYG</v>
          </cell>
          <cell r="C86">
            <v>1</v>
          </cell>
          <cell r="D86">
            <v>21</v>
          </cell>
          <cell r="F86">
            <v>21</v>
          </cell>
          <cell r="G86">
            <v>0</v>
          </cell>
          <cell r="H86">
            <v>0</v>
          </cell>
        </row>
        <row r="87">
          <cell r="A87" t="str">
            <v>Spencer</v>
          </cell>
          <cell r="B87" t="str">
            <v>NYG</v>
          </cell>
          <cell r="C87">
            <v>5</v>
          </cell>
          <cell r="D87">
            <v>9</v>
          </cell>
          <cell r="F87">
            <v>4</v>
          </cell>
          <cell r="G87">
            <v>0</v>
          </cell>
          <cell r="H87">
            <v>0</v>
          </cell>
        </row>
        <row r="88">
          <cell r="A88" t="str">
            <v>Taylor</v>
          </cell>
          <cell r="B88" t="str">
            <v>NYG</v>
          </cell>
          <cell r="C88">
            <v>11</v>
          </cell>
          <cell r="D88">
            <v>59</v>
          </cell>
          <cell r="F88">
            <v>22</v>
          </cell>
          <cell r="G88">
            <v>0</v>
          </cell>
          <cell r="H88">
            <v>0</v>
          </cell>
        </row>
        <row r="91">
          <cell r="A91" t="str">
            <v>Csonka</v>
          </cell>
          <cell r="B91" t="str">
            <v>NYG</v>
          </cell>
          <cell r="C91">
            <v>2</v>
          </cell>
          <cell r="D91">
            <v>22</v>
          </cell>
          <cell r="F91">
            <v>13</v>
          </cell>
          <cell r="G91">
            <v>0</v>
          </cell>
          <cell r="H91">
            <v>0</v>
          </cell>
        </row>
        <row r="92">
          <cell r="A92" t="str">
            <v>Dixon</v>
          </cell>
          <cell r="B92" t="str">
            <v>NYG</v>
          </cell>
          <cell r="C92">
            <v>3</v>
          </cell>
          <cell r="D92">
            <v>66</v>
          </cell>
          <cell r="F92">
            <v>28</v>
          </cell>
          <cell r="G92">
            <v>0</v>
          </cell>
          <cell r="H92">
            <v>0</v>
          </cell>
        </row>
        <row r="93">
          <cell r="A93" t="str">
            <v>Doornink</v>
          </cell>
          <cell r="B93" t="str">
            <v>NYG</v>
          </cell>
          <cell r="C93">
            <v>3</v>
          </cell>
          <cell r="D93">
            <v>18</v>
          </cell>
          <cell r="F93">
            <v>12</v>
          </cell>
          <cell r="G93">
            <v>1</v>
          </cell>
          <cell r="H93">
            <v>0</v>
          </cell>
        </row>
        <row r="94">
          <cell r="A94" t="str">
            <v>Hammond</v>
          </cell>
          <cell r="B94" t="str">
            <v>NYG</v>
          </cell>
          <cell r="C94">
            <v>10</v>
          </cell>
          <cell r="D94">
            <v>103</v>
          </cell>
          <cell r="F94">
            <v>22</v>
          </cell>
          <cell r="G94">
            <v>1</v>
          </cell>
          <cell r="H94">
            <v>0</v>
          </cell>
        </row>
        <row r="95">
          <cell r="A95" t="str">
            <v>Kelley</v>
          </cell>
          <cell r="B95" t="str">
            <v>NYG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Kotar</v>
          </cell>
          <cell r="B96" t="str">
            <v>NYG</v>
          </cell>
          <cell r="C96">
            <v>6</v>
          </cell>
          <cell r="D96">
            <v>65</v>
          </cell>
          <cell r="F96">
            <v>19</v>
          </cell>
          <cell r="G96">
            <v>0</v>
          </cell>
          <cell r="H96">
            <v>0</v>
          </cell>
        </row>
        <row r="97">
          <cell r="A97" t="str">
            <v>Moorehead</v>
          </cell>
          <cell r="B97" t="str">
            <v>NYG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Perkins</v>
          </cell>
          <cell r="B98" t="str">
            <v>NYG</v>
          </cell>
          <cell r="C98">
            <v>13</v>
          </cell>
          <cell r="D98">
            <v>255</v>
          </cell>
          <cell r="F98">
            <v>38</v>
          </cell>
          <cell r="G98">
            <v>2</v>
          </cell>
          <cell r="H98">
            <v>0</v>
          </cell>
        </row>
        <row r="99">
          <cell r="A99" t="str">
            <v>Pough</v>
          </cell>
          <cell r="B99" t="str">
            <v>NYG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>Robinson</v>
          </cell>
          <cell r="B100" t="str">
            <v>NYG</v>
          </cell>
          <cell r="C100">
            <v>7</v>
          </cell>
          <cell r="D100">
            <v>138</v>
          </cell>
          <cell r="F100">
            <v>34</v>
          </cell>
          <cell r="G100">
            <v>0</v>
          </cell>
          <cell r="H100">
            <v>0</v>
          </cell>
        </row>
        <row r="101">
          <cell r="A101" t="str">
            <v>Shirk</v>
          </cell>
          <cell r="B101" t="str">
            <v>NYG</v>
          </cell>
          <cell r="C101">
            <v>2</v>
          </cell>
          <cell r="D101">
            <v>31</v>
          </cell>
          <cell r="F101">
            <v>19</v>
          </cell>
          <cell r="G101">
            <v>1</v>
          </cell>
          <cell r="H101">
            <v>0</v>
          </cell>
        </row>
        <row r="102">
          <cell r="A102" t="str">
            <v>Spencer</v>
          </cell>
          <cell r="B102" t="str">
            <v>NYG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 t="str">
            <v>Taylor</v>
          </cell>
          <cell r="B103" t="str">
            <v>NYG</v>
          </cell>
          <cell r="C103">
            <v>3</v>
          </cell>
          <cell r="D103">
            <v>27</v>
          </cell>
          <cell r="F103">
            <v>12</v>
          </cell>
          <cell r="G103">
            <v>0</v>
          </cell>
          <cell r="H103">
            <v>0</v>
          </cell>
        </row>
        <row r="104">
          <cell r="A104" t="str">
            <v>Thompson</v>
          </cell>
          <cell r="B104" t="str">
            <v>NYG</v>
          </cell>
          <cell r="C104">
            <v>2</v>
          </cell>
          <cell r="D104">
            <v>39</v>
          </cell>
          <cell r="F104">
            <v>22</v>
          </cell>
          <cell r="G104">
            <v>0</v>
          </cell>
          <cell r="H104">
            <v>0</v>
          </cell>
        </row>
        <row r="108">
          <cell r="A108" t="str">
            <v>Dean</v>
          </cell>
          <cell r="B108" t="str">
            <v>NYG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Golsteyn</v>
          </cell>
          <cell r="B109" t="str">
            <v>NYG</v>
          </cell>
          <cell r="C109">
            <v>12</v>
          </cell>
          <cell r="D109">
            <v>5</v>
          </cell>
          <cell r="E109">
            <v>41.666666666666671</v>
          </cell>
          <cell r="F109">
            <v>54</v>
          </cell>
          <cell r="G109">
            <v>1</v>
          </cell>
          <cell r="H109">
            <v>29</v>
          </cell>
          <cell r="I109">
            <v>1</v>
          </cell>
          <cell r="J109">
            <v>8.3333333333333321</v>
          </cell>
          <cell r="K109">
            <v>8.3333333333333321</v>
          </cell>
          <cell r="L109">
            <v>4.5</v>
          </cell>
          <cell r="M109">
            <v>48.611111111111114</v>
          </cell>
          <cell r="N109">
            <v>0</v>
          </cell>
          <cell r="O109">
            <v>2</v>
          </cell>
        </row>
        <row r="110">
          <cell r="A110" t="str">
            <v>Jennings</v>
          </cell>
          <cell r="B110" t="str">
            <v>NYG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Mallory</v>
          </cell>
          <cell r="B111" t="str">
            <v>NYG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Pisarcik</v>
          </cell>
          <cell r="B112" t="str">
            <v>NYG</v>
          </cell>
          <cell r="C112">
            <v>89</v>
          </cell>
          <cell r="D112">
            <v>46</v>
          </cell>
          <cell r="E112">
            <v>51.68539325842697</v>
          </cell>
          <cell r="F112">
            <v>710</v>
          </cell>
          <cell r="G112">
            <v>4</v>
          </cell>
          <cell r="H112">
            <v>38</v>
          </cell>
          <cell r="I112">
            <v>4</v>
          </cell>
          <cell r="J112">
            <v>4.4943820224719104</v>
          </cell>
          <cell r="K112">
            <v>4.4943820224719104</v>
          </cell>
          <cell r="L112">
            <v>7.9775280898876408</v>
          </cell>
          <cell r="M112">
            <v>74.648876404494374</v>
          </cell>
          <cell r="N112">
            <v>2</v>
          </cell>
          <cell r="O112">
            <v>8</v>
          </cell>
        </row>
        <row r="116">
          <cell r="A116" t="str">
            <v>Hammond</v>
          </cell>
          <cell r="B116" t="str">
            <v>NYG</v>
          </cell>
          <cell r="C116">
            <v>2</v>
          </cell>
          <cell r="D116">
            <v>1</v>
          </cell>
          <cell r="E116">
            <v>1</v>
          </cell>
          <cell r="G116">
            <v>1</v>
          </cell>
          <cell r="H116">
            <v>0</v>
          </cell>
          <cell r="I116">
            <v>0</v>
          </cell>
        </row>
        <row r="117">
          <cell r="A117" t="str">
            <v>Jackson</v>
          </cell>
          <cell r="B117" t="str">
            <v>NYG</v>
          </cell>
          <cell r="C117">
            <v>0</v>
          </cell>
          <cell r="D117">
            <v>0</v>
          </cell>
          <cell r="E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 t="str">
            <v>Robinson</v>
          </cell>
          <cell r="B118" t="str">
            <v>NYG</v>
          </cell>
          <cell r="C118">
            <v>3</v>
          </cell>
          <cell r="D118">
            <v>3</v>
          </cell>
          <cell r="E118">
            <v>2</v>
          </cell>
          <cell r="G118">
            <v>2</v>
          </cell>
          <cell r="H118">
            <v>0</v>
          </cell>
          <cell r="I118">
            <v>0</v>
          </cell>
        </row>
        <row r="119">
          <cell r="A119" t="str">
            <v>Thompson</v>
          </cell>
          <cell r="B119" t="str">
            <v>NYG</v>
          </cell>
          <cell r="C119">
            <v>2</v>
          </cell>
          <cell r="D119">
            <v>0</v>
          </cell>
          <cell r="E119">
            <v>8</v>
          </cell>
          <cell r="G119">
            <v>6</v>
          </cell>
          <cell r="H119">
            <v>0</v>
          </cell>
          <cell r="I119">
            <v>0</v>
          </cell>
        </row>
        <row r="120">
          <cell r="A120" t="str">
            <v>Tyler</v>
          </cell>
          <cell r="B120" t="str">
            <v>NYG</v>
          </cell>
          <cell r="C120">
            <v>0</v>
          </cell>
          <cell r="D120">
            <v>0</v>
          </cell>
          <cell r="E120">
            <v>0</v>
          </cell>
          <cell r="G120">
            <v>0</v>
          </cell>
          <cell r="H120">
            <v>0</v>
          </cell>
          <cell r="I120">
            <v>0</v>
          </cell>
        </row>
        <row r="126">
          <cell r="A126" t="str">
            <v>Hammond</v>
          </cell>
          <cell r="B126" t="str">
            <v>NYG</v>
          </cell>
          <cell r="C126">
            <v>4</v>
          </cell>
          <cell r="D126">
            <v>77</v>
          </cell>
          <cell r="F126">
            <v>29</v>
          </cell>
          <cell r="G126">
            <v>0</v>
          </cell>
          <cell r="H126">
            <v>0</v>
          </cell>
        </row>
        <row r="127">
          <cell r="A127" t="str">
            <v>Kotar</v>
          </cell>
          <cell r="B127" t="str">
            <v>NYG</v>
          </cell>
          <cell r="C127">
            <v>1</v>
          </cell>
          <cell r="D127">
            <v>16</v>
          </cell>
          <cell r="F127">
            <v>16</v>
          </cell>
          <cell r="G127">
            <v>0</v>
          </cell>
          <cell r="H127">
            <v>0</v>
          </cell>
        </row>
        <row r="128">
          <cell r="A128" t="str">
            <v>Marion</v>
          </cell>
          <cell r="B128" t="str">
            <v>NYG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Moorehead</v>
          </cell>
          <cell r="B129" t="str">
            <v>NYG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Pough</v>
          </cell>
          <cell r="B130" t="str">
            <v>NYG</v>
          </cell>
          <cell r="C130">
            <v>4</v>
          </cell>
          <cell r="D130">
            <v>82</v>
          </cell>
          <cell r="F130">
            <v>30</v>
          </cell>
          <cell r="G130">
            <v>0</v>
          </cell>
          <cell r="H130">
            <v>0</v>
          </cell>
        </row>
        <row r="131">
          <cell r="A131" t="str">
            <v>Reece</v>
          </cell>
          <cell r="B131" t="str">
            <v>NYG</v>
          </cell>
          <cell r="C131">
            <v>1</v>
          </cell>
          <cell r="D131">
            <v>15</v>
          </cell>
          <cell r="F131">
            <v>15</v>
          </cell>
          <cell r="G131">
            <v>0</v>
          </cell>
          <cell r="H131">
            <v>0</v>
          </cell>
        </row>
        <row r="132">
          <cell r="A132" t="str">
            <v>Shirk</v>
          </cell>
          <cell r="B132" t="str">
            <v>NYG</v>
          </cell>
          <cell r="C132">
            <v>1</v>
          </cell>
          <cell r="D132">
            <v>11</v>
          </cell>
          <cell r="F132">
            <v>11</v>
          </cell>
          <cell r="G132">
            <v>0</v>
          </cell>
          <cell r="H132">
            <v>0</v>
          </cell>
        </row>
        <row r="133">
          <cell r="A133" t="str">
            <v>Skorupan</v>
          </cell>
          <cell r="B133" t="str">
            <v>NYG</v>
          </cell>
          <cell r="C133">
            <v>1</v>
          </cell>
          <cell r="D133">
            <v>19</v>
          </cell>
          <cell r="F133">
            <v>19</v>
          </cell>
          <cell r="G133">
            <v>0</v>
          </cell>
          <cell r="H133">
            <v>0</v>
          </cell>
        </row>
        <row r="134">
          <cell r="A134" t="str">
            <v>Spencer</v>
          </cell>
          <cell r="B134" t="str">
            <v>NYG</v>
          </cell>
          <cell r="C134">
            <v>1</v>
          </cell>
          <cell r="D134">
            <v>16</v>
          </cell>
          <cell r="F134">
            <v>16</v>
          </cell>
          <cell r="G134">
            <v>0</v>
          </cell>
          <cell r="H134">
            <v>0</v>
          </cell>
        </row>
        <row r="135">
          <cell r="A135" t="str">
            <v>Taylor</v>
          </cell>
          <cell r="B135" t="str">
            <v>NYG</v>
          </cell>
          <cell r="C135">
            <v>4</v>
          </cell>
          <cell r="D135">
            <v>62</v>
          </cell>
          <cell r="F135">
            <v>19</v>
          </cell>
          <cell r="G135">
            <v>0</v>
          </cell>
          <cell r="H135">
            <v>0</v>
          </cell>
        </row>
        <row r="136">
          <cell r="A136" t="str">
            <v>Tyler</v>
          </cell>
          <cell r="B136" t="str">
            <v>NYG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>Robinson</v>
          </cell>
          <cell r="B137" t="str">
            <v>NYG</v>
          </cell>
          <cell r="C137">
            <v>1</v>
          </cell>
          <cell r="D137">
            <v>17</v>
          </cell>
          <cell r="F137">
            <v>17</v>
          </cell>
          <cell r="G137">
            <v>0</v>
          </cell>
          <cell r="H137">
            <v>0</v>
          </cell>
        </row>
        <row r="140">
          <cell r="A140" t="str">
            <v>Jennings</v>
          </cell>
          <cell r="B140" t="str">
            <v>NYG</v>
          </cell>
          <cell r="C140">
            <v>23</v>
          </cell>
          <cell r="D140">
            <v>943</v>
          </cell>
          <cell r="F140">
            <v>54</v>
          </cell>
          <cell r="G140">
            <v>0</v>
          </cell>
          <cell r="H140">
            <v>0</v>
          </cell>
        </row>
        <row r="148">
          <cell r="A148" t="str">
            <v>Danelo</v>
          </cell>
          <cell r="B148" t="str">
            <v>NYG</v>
          </cell>
          <cell r="C148">
            <v>21</v>
          </cell>
          <cell r="D148">
            <v>6</v>
          </cell>
          <cell r="E148">
            <v>10</v>
          </cell>
          <cell r="F148">
            <v>10</v>
          </cell>
          <cell r="G148">
            <v>10</v>
          </cell>
          <cell r="H148">
            <v>7</v>
          </cell>
          <cell r="J148">
            <v>52</v>
          </cell>
          <cell r="L148">
            <v>0</v>
          </cell>
          <cell r="M148">
            <v>0</v>
          </cell>
          <cell r="N148">
            <v>5</v>
          </cell>
          <cell r="O148">
            <v>5</v>
          </cell>
          <cell r="P148">
            <v>1</v>
          </cell>
          <cell r="Q148">
            <v>0</v>
          </cell>
          <cell r="R148">
            <v>1</v>
          </cell>
          <cell r="S148">
            <v>1</v>
          </cell>
          <cell r="T148">
            <v>3</v>
          </cell>
          <cell r="U148">
            <v>1</v>
          </cell>
        </row>
        <row r="154">
          <cell r="A154" t="str">
            <v>Carson</v>
          </cell>
          <cell r="B154" t="str">
            <v>NYG</v>
          </cell>
          <cell r="C154">
            <v>2</v>
          </cell>
          <cell r="D154">
            <v>49</v>
          </cell>
          <cell r="F154">
            <v>38</v>
          </cell>
          <cell r="G154">
            <v>0</v>
          </cell>
          <cell r="H154">
            <v>0</v>
          </cell>
        </row>
        <row r="155">
          <cell r="A155" t="str">
            <v>Jackson</v>
          </cell>
          <cell r="B155" t="str">
            <v>NYG</v>
          </cell>
          <cell r="C155">
            <v>3</v>
          </cell>
          <cell r="D155">
            <v>46</v>
          </cell>
          <cell r="F155">
            <v>29</v>
          </cell>
          <cell r="G155">
            <v>1</v>
          </cell>
          <cell r="H155">
            <v>0</v>
          </cell>
        </row>
        <row r="156">
          <cell r="A156" t="str">
            <v>Jones</v>
          </cell>
          <cell r="B156" t="str">
            <v>NYG</v>
          </cell>
          <cell r="C156">
            <v>3</v>
          </cell>
          <cell r="D156">
            <v>47</v>
          </cell>
          <cell r="F156">
            <v>20</v>
          </cell>
          <cell r="G156">
            <v>1</v>
          </cell>
          <cell r="H156">
            <v>0</v>
          </cell>
        </row>
        <row r="157">
          <cell r="A157" t="str">
            <v>Kelley</v>
          </cell>
          <cell r="B157" t="str">
            <v>NYG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McKinney</v>
          </cell>
          <cell r="B158" t="str">
            <v>NYG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>Rhodes</v>
          </cell>
          <cell r="B159" t="str">
            <v>NYG</v>
          </cell>
          <cell r="C159">
            <v>2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Van Pelt</v>
          </cell>
          <cell r="B160" t="str">
            <v>NYG</v>
          </cell>
          <cell r="C160">
            <v>0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9">
          <cell r="A169" t="str">
            <v>Archer</v>
          </cell>
          <cell r="B169" t="str">
            <v>NYG</v>
          </cell>
          <cell r="C169">
            <v>0</v>
          </cell>
          <cell r="D169">
            <v>0</v>
          </cell>
          <cell r="F169">
            <v>2</v>
          </cell>
        </row>
        <row r="170">
          <cell r="A170" t="str">
            <v>Carson</v>
          </cell>
          <cell r="B170" t="str">
            <v>NYG</v>
          </cell>
          <cell r="C170">
            <v>0</v>
          </cell>
          <cell r="D170">
            <v>0</v>
          </cell>
          <cell r="F170">
            <v>2</v>
          </cell>
        </row>
        <row r="171">
          <cell r="A171" t="str">
            <v>Gregory</v>
          </cell>
          <cell r="B171" t="str">
            <v>NYG</v>
          </cell>
          <cell r="C171">
            <v>0</v>
          </cell>
          <cell r="D171">
            <v>0</v>
          </cell>
          <cell r="F171">
            <v>1.5</v>
          </cell>
        </row>
        <row r="172">
          <cell r="A172" t="str">
            <v>Jeter</v>
          </cell>
          <cell r="B172" t="str">
            <v>NYG</v>
          </cell>
          <cell r="C172">
            <v>0.5</v>
          </cell>
          <cell r="D172">
            <v>4</v>
          </cell>
          <cell r="F172">
            <v>3</v>
          </cell>
        </row>
        <row r="173">
          <cell r="A173" t="str">
            <v>Kelley</v>
          </cell>
          <cell r="B173" t="str">
            <v>NYG</v>
          </cell>
          <cell r="C173">
            <v>0</v>
          </cell>
          <cell r="D173">
            <v>0</v>
          </cell>
          <cell r="F173">
            <v>3</v>
          </cell>
        </row>
        <row r="174">
          <cell r="A174" t="str">
            <v>Lloyd</v>
          </cell>
          <cell r="B174" t="str">
            <v>NYG</v>
          </cell>
          <cell r="C174">
            <v>0</v>
          </cell>
          <cell r="D174">
            <v>0</v>
          </cell>
          <cell r="F174">
            <v>0.5</v>
          </cell>
        </row>
        <row r="175">
          <cell r="A175" t="str">
            <v>Martin</v>
          </cell>
          <cell r="B175" t="str">
            <v>NYG</v>
          </cell>
          <cell r="C175">
            <v>2.5</v>
          </cell>
          <cell r="D175">
            <v>29</v>
          </cell>
          <cell r="F175">
            <v>10</v>
          </cell>
        </row>
        <row r="176">
          <cell r="A176" t="str">
            <v>Mendenhall</v>
          </cell>
          <cell r="B176" t="str">
            <v>NYG</v>
          </cell>
          <cell r="C176">
            <v>0</v>
          </cell>
          <cell r="D176">
            <v>0</v>
          </cell>
          <cell r="F176">
            <v>4.5</v>
          </cell>
        </row>
        <row r="177">
          <cell r="A177" t="str">
            <v>Van Pelt</v>
          </cell>
          <cell r="B177" t="str">
            <v>NYG</v>
          </cell>
          <cell r="C177">
            <v>0</v>
          </cell>
          <cell r="D177">
            <v>0</v>
          </cell>
          <cell r="F177">
            <v>2.5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LA"/>
      <sheetName val="at Was"/>
      <sheetName val="at NO"/>
      <sheetName val="vs Mia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66</v>
          </cell>
          <cell r="M6">
            <v>76</v>
          </cell>
        </row>
        <row r="7">
          <cell r="D7">
            <v>37</v>
          </cell>
          <cell r="M7">
            <v>26</v>
          </cell>
        </row>
        <row r="8">
          <cell r="D8">
            <v>25</v>
          </cell>
          <cell r="M8">
            <v>45</v>
          </cell>
        </row>
        <row r="9">
          <cell r="D9">
            <v>4</v>
          </cell>
          <cell r="M9">
            <v>5</v>
          </cell>
        </row>
        <row r="10">
          <cell r="C10">
            <v>15</v>
          </cell>
          <cell r="D10">
            <v>44</v>
          </cell>
          <cell r="E10">
            <v>0.34090909090909088</v>
          </cell>
          <cell r="N10">
            <v>0.32653061224489793</v>
          </cell>
          <cell r="R10" t="str">
            <v>15/44</v>
          </cell>
          <cell r="S10" t="str">
            <v>16/49</v>
          </cell>
        </row>
        <row r="12">
          <cell r="D12">
            <v>142</v>
          </cell>
          <cell r="M12">
            <v>136</v>
          </cell>
        </row>
        <row r="13">
          <cell r="D13">
            <v>744</v>
          </cell>
          <cell r="M13">
            <v>411</v>
          </cell>
        </row>
        <row r="14">
          <cell r="D14">
            <v>5.23943661971831</v>
          </cell>
          <cell r="M14">
            <v>3.0220588235294117</v>
          </cell>
        </row>
        <row r="16">
          <cell r="D16">
            <v>92</v>
          </cell>
          <cell r="M16">
            <v>125</v>
          </cell>
        </row>
        <row r="17">
          <cell r="D17">
            <v>41</v>
          </cell>
          <cell r="M17">
            <v>69</v>
          </cell>
        </row>
        <row r="18">
          <cell r="D18">
            <v>44.565217391304344</v>
          </cell>
          <cell r="M18">
            <v>55.2</v>
          </cell>
        </row>
        <row r="19">
          <cell r="D19">
            <v>512</v>
          </cell>
          <cell r="M19">
            <v>922</v>
          </cell>
        </row>
        <row r="20">
          <cell r="D20">
            <v>12</v>
          </cell>
          <cell r="M20">
            <v>6</v>
          </cell>
        </row>
        <row r="21">
          <cell r="D21">
            <v>87</v>
          </cell>
          <cell r="M21">
            <v>42</v>
          </cell>
        </row>
        <row r="22">
          <cell r="D22">
            <v>425</v>
          </cell>
          <cell r="M22">
            <v>880</v>
          </cell>
        </row>
        <row r="23">
          <cell r="D23">
            <v>4.0865384615384617</v>
          </cell>
          <cell r="M23">
            <v>6.7175572519083966</v>
          </cell>
        </row>
        <row r="24">
          <cell r="D24">
            <v>12.487804878048781</v>
          </cell>
          <cell r="M24">
            <v>13.362318840579711</v>
          </cell>
        </row>
        <row r="27">
          <cell r="D27">
            <v>1169</v>
          </cell>
          <cell r="M27">
            <v>1291</v>
          </cell>
        </row>
        <row r="28">
          <cell r="D28">
            <v>63.64414029084687</v>
          </cell>
          <cell r="M28">
            <v>31.835786212238578</v>
          </cell>
        </row>
        <row r="29">
          <cell r="D29">
            <v>36.355859709153123</v>
          </cell>
          <cell r="M29">
            <v>68.164213787761426</v>
          </cell>
        </row>
        <row r="31">
          <cell r="D31">
            <v>246</v>
          </cell>
          <cell r="M31">
            <v>267</v>
          </cell>
        </row>
        <row r="32">
          <cell r="D32">
            <v>4.7520325203252032</v>
          </cell>
          <cell r="M32">
            <v>4.8352059925093629</v>
          </cell>
        </row>
        <row r="35">
          <cell r="D35">
            <v>8</v>
          </cell>
          <cell r="M35">
            <v>3</v>
          </cell>
        </row>
        <row r="36">
          <cell r="D36">
            <v>101</v>
          </cell>
          <cell r="M36">
            <v>20</v>
          </cell>
        </row>
        <row r="37">
          <cell r="D37">
            <v>1</v>
          </cell>
          <cell r="M37">
            <v>0</v>
          </cell>
        </row>
        <row r="39">
          <cell r="D39">
            <v>26</v>
          </cell>
          <cell r="M39">
            <v>21</v>
          </cell>
        </row>
        <row r="40">
          <cell r="D40">
            <v>1031</v>
          </cell>
          <cell r="M40">
            <v>849</v>
          </cell>
        </row>
        <row r="41">
          <cell r="D41">
            <v>39.653846153846153</v>
          </cell>
          <cell r="M41">
            <v>40.428571428571431</v>
          </cell>
        </row>
        <row r="43">
          <cell r="D43">
            <v>11</v>
          </cell>
          <cell r="M43">
            <v>16</v>
          </cell>
        </row>
        <row r="44">
          <cell r="D44">
            <v>72</v>
          </cell>
          <cell r="M44">
            <v>122</v>
          </cell>
        </row>
        <row r="45">
          <cell r="D45">
            <v>6.5454545454545459</v>
          </cell>
          <cell r="M45">
            <v>7.625</v>
          </cell>
        </row>
        <row r="46">
          <cell r="D46">
            <v>0</v>
          </cell>
          <cell r="M46">
            <v>0</v>
          </cell>
        </row>
        <row r="48">
          <cell r="D48">
            <v>22</v>
          </cell>
          <cell r="M48">
            <v>14</v>
          </cell>
        </row>
        <row r="49">
          <cell r="D49">
            <v>345</v>
          </cell>
          <cell r="M49">
            <v>308</v>
          </cell>
        </row>
        <row r="50">
          <cell r="D50">
            <v>15.681818181818182</v>
          </cell>
          <cell r="M50">
            <v>22</v>
          </cell>
        </row>
        <row r="51">
          <cell r="D51">
            <v>0</v>
          </cell>
          <cell r="M51">
            <v>0</v>
          </cell>
        </row>
        <row r="53">
          <cell r="D53">
            <v>25</v>
          </cell>
          <cell r="M53">
            <v>25</v>
          </cell>
        </row>
        <row r="54">
          <cell r="D54">
            <v>224</v>
          </cell>
          <cell r="M54">
            <v>212</v>
          </cell>
        </row>
        <row r="56">
          <cell r="D56">
            <v>11</v>
          </cell>
          <cell r="M56">
            <v>8</v>
          </cell>
        </row>
        <row r="57">
          <cell r="D57">
            <v>4</v>
          </cell>
          <cell r="M57">
            <v>4</v>
          </cell>
        </row>
        <row r="58">
          <cell r="D58">
            <v>0</v>
          </cell>
          <cell r="M58">
            <v>0</v>
          </cell>
        </row>
        <row r="59">
          <cell r="D59">
            <v>4</v>
          </cell>
          <cell r="M59">
            <v>7</v>
          </cell>
        </row>
        <row r="60">
          <cell r="D60">
            <v>0</v>
          </cell>
          <cell r="M60">
            <v>1</v>
          </cell>
        </row>
        <row r="62">
          <cell r="D62">
            <v>73</v>
          </cell>
          <cell r="M62">
            <v>110</v>
          </cell>
        </row>
        <row r="63">
          <cell r="D63">
            <v>10</v>
          </cell>
          <cell r="M63">
            <v>12</v>
          </cell>
        </row>
        <row r="64">
          <cell r="D64">
            <v>3</v>
          </cell>
          <cell r="M64">
            <v>4</v>
          </cell>
        </row>
        <row r="65">
          <cell r="D65">
            <v>7</v>
          </cell>
          <cell r="M65">
            <v>5</v>
          </cell>
        </row>
        <row r="66">
          <cell r="D66">
            <v>0</v>
          </cell>
          <cell r="M66">
            <v>3</v>
          </cell>
        </row>
        <row r="67">
          <cell r="D67">
            <v>10</v>
          </cell>
          <cell r="M67">
            <v>11</v>
          </cell>
        </row>
        <row r="68">
          <cell r="D68">
            <v>0</v>
          </cell>
          <cell r="M68">
            <v>0</v>
          </cell>
        </row>
        <row r="69">
          <cell r="D69">
            <v>1</v>
          </cell>
          <cell r="M69">
            <v>9</v>
          </cell>
        </row>
        <row r="70">
          <cell r="D70">
            <v>3</v>
          </cell>
          <cell r="M70">
            <v>15</v>
          </cell>
        </row>
        <row r="71">
          <cell r="D71">
            <v>33.333333333333329</v>
          </cell>
          <cell r="M71">
            <v>60</v>
          </cell>
        </row>
        <row r="72">
          <cell r="D72" t="str">
            <v>28:46</v>
          </cell>
          <cell r="M72" t="str">
            <v>31:14</v>
          </cell>
        </row>
        <row r="76">
          <cell r="A76" t="str">
            <v>Barnes</v>
          </cell>
          <cell r="B76" t="str">
            <v>Phi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Betterson</v>
          </cell>
          <cell r="B77" t="str">
            <v>Phi</v>
          </cell>
          <cell r="C77">
            <v>5</v>
          </cell>
          <cell r="D77">
            <v>3</v>
          </cell>
          <cell r="F77">
            <v>4</v>
          </cell>
          <cell r="G77">
            <v>0</v>
          </cell>
          <cell r="H77">
            <v>0</v>
          </cell>
        </row>
        <row r="78">
          <cell r="A78" t="str">
            <v>Campfield</v>
          </cell>
          <cell r="B78" t="str">
            <v>Phi</v>
          </cell>
          <cell r="C78">
            <v>11</v>
          </cell>
          <cell r="D78">
            <v>45</v>
          </cell>
          <cell r="F78">
            <v>11</v>
          </cell>
          <cell r="G78">
            <v>0</v>
          </cell>
          <cell r="H78">
            <v>0</v>
          </cell>
        </row>
        <row r="79">
          <cell r="A79" t="str">
            <v>Carmichael</v>
          </cell>
          <cell r="B79" t="str">
            <v>Phi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Engles</v>
          </cell>
          <cell r="B80" t="str">
            <v>Phi</v>
          </cell>
          <cell r="C80">
            <v>1</v>
          </cell>
          <cell r="D80">
            <v>0</v>
          </cell>
          <cell r="F80">
            <v>0</v>
          </cell>
          <cell r="G80">
            <v>0</v>
          </cell>
          <cell r="H80">
            <v>1</v>
          </cell>
        </row>
        <row r="81">
          <cell r="A81" t="str">
            <v>Franklin</v>
          </cell>
          <cell r="B81" t="str">
            <v>Phi</v>
          </cell>
          <cell r="C81">
            <v>6</v>
          </cell>
          <cell r="D81">
            <v>33</v>
          </cell>
          <cell r="F81">
            <v>10</v>
          </cell>
          <cell r="G81">
            <v>0</v>
          </cell>
          <cell r="H81">
            <v>2</v>
          </cell>
        </row>
        <row r="82">
          <cell r="A82" t="str">
            <v>Giammona</v>
          </cell>
          <cell r="B82" t="str">
            <v>Phi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Hogan</v>
          </cell>
          <cell r="B83" t="str">
            <v>Phi</v>
          </cell>
          <cell r="C83">
            <v>38</v>
          </cell>
          <cell r="D83">
            <v>168</v>
          </cell>
          <cell r="F83">
            <v>33</v>
          </cell>
          <cell r="G83">
            <v>2</v>
          </cell>
          <cell r="H83">
            <v>2</v>
          </cell>
        </row>
        <row r="84">
          <cell r="A84" t="str">
            <v>Jaworski</v>
          </cell>
          <cell r="B84" t="str">
            <v>Phi</v>
          </cell>
          <cell r="C84">
            <v>9</v>
          </cell>
          <cell r="D84">
            <v>1</v>
          </cell>
          <cell r="F84">
            <v>2</v>
          </cell>
          <cell r="G84">
            <v>0</v>
          </cell>
          <cell r="H84">
            <v>2</v>
          </cell>
        </row>
        <row r="85">
          <cell r="A85" t="str">
            <v>LeMaster</v>
          </cell>
          <cell r="B85" t="str">
            <v>Phi</v>
          </cell>
          <cell r="C85">
            <v>0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>Michel</v>
          </cell>
          <cell r="B86" t="str">
            <v>Phi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>Montgomery</v>
          </cell>
          <cell r="B87" t="str">
            <v>Phi</v>
          </cell>
          <cell r="C87">
            <v>72</v>
          </cell>
          <cell r="D87">
            <v>494</v>
          </cell>
          <cell r="F87">
            <v>47</v>
          </cell>
          <cell r="G87">
            <v>1</v>
          </cell>
          <cell r="H87">
            <v>0</v>
          </cell>
        </row>
        <row r="88">
          <cell r="A88" t="str">
            <v>Payne</v>
          </cell>
          <cell r="B88" t="str">
            <v>Phi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 t="str">
            <v>Sciarra</v>
          </cell>
          <cell r="B89" t="str">
            <v>Phi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 t="str">
            <v>Walton</v>
          </cell>
          <cell r="B90" t="str">
            <v>Phi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</row>
        <row r="95">
          <cell r="A95" t="str">
            <v>Betterson</v>
          </cell>
          <cell r="B95" t="str">
            <v>Phi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Campfield</v>
          </cell>
          <cell r="B96" t="str">
            <v>Phi</v>
          </cell>
          <cell r="C96">
            <v>3</v>
          </cell>
          <cell r="D96">
            <v>42</v>
          </cell>
          <cell r="F96">
            <v>18</v>
          </cell>
          <cell r="G96">
            <v>0</v>
          </cell>
          <cell r="H96">
            <v>0</v>
          </cell>
        </row>
        <row r="97">
          <cell r="A97" t="str">
            <v>Carmichael</v>
          </cell>
          <cell r="B97" t="str">
            <v>Phi</v>
          </cell>
          <cell r="C97">
            <v>15</v>
          </cell>
          <cell r="D97">
            <v>260</v>
          </cell>
          <cell r="F97">
            <v>43</v>
          </cell>
          <cell r="G97">
            <v>6</v>
          </cell>
          <cell r="H97">
            <v>0</v>
          </cell>
        </row>
        <row r="98">
          <cell r="A98" t="str">
            <v>Franklin</v>
          </cell>
          <cell r="B98" t="str">
            <v>Phi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Hogan</v>
          </cell>
          <cell r="B99" t="str">
            <v>Phi</v>
          </cell>
          <cell r="C99">
            <v>4</v>
          </cell>
          <cell r="D99">
            <v>36</v>
          </cell>
          <cell r="F99">
            <v>34</v>
          </cell>
          <cell r="G99">
            <v>0</v>
          </cell>
          <cell r="H99">
            <v>0</v>
          </cell>
        </row>
        <row r="100">
          <cell r="A100" t="str">
            <v>Krepfle</v>
          </cell>
          <cell r="B100" t="str">
            <v>Phi</v>
          </cell>
          <cell r="C100">
            <v>3</v>
          </cell>
          <cell r="D100">
            <v>21</v>
          </cell>
          <cell r="F100">
            <v>9</v>
          </cell>
          <cell r="G100">
            <v>0</v>
          </cell>
          <cell r="H100">
            <v>0</v>
          </cell>
        </row>
        <row r="101">
          <cell r="A101" t="str">
            <v>Montgomery</v>
          </cell>
          <cell r="B101" t="str">
            <v>Phi</v>
          </cell>
          <cell r="C101">
            <v>6</v>
          </cell>
          <cell r="D101">
            <v>46</v>
          </cell>
          <cell r="F101">
            <v>16</v>
          </cell>
          <cell r="G101">
            <v>1</v>
          </cell>
          <cell r="H101">
            <v>0</v>
          </cell>
        </row>
        <row r="102">
          <cell r="A102" t="str">
            <v>Osborne</v>
          </cell>
          <cell r="B102" t="str">
            <v>Phi</v>
          </cell>
          <cell r="C102">
            <v>2</v>
          </cell>
          <cell r="D102">
            <v>30</v>
          </cell>
          <cell r="F102">
            <v>23</v>
          </cell>
          <cell r="G102">
            <v>0</v>
          </cell>
          <cell r="H102">
            <v>0</v>
          </cell>
        </row>
        <row r="103">
          <cell r="A103" t="str">
            <v>Payne</v>
          </cell>
          <cell r="B103" t="str">
            <v>Phi</v>
          </cell>
          <cell r="C103">
            <v>4</v>
          </cell>
          <cell r="D103">
            <v>50</v>
          </cell>
          <cell r="F103">
            <v>24</v>
          </cell>
          <cell r="G103">
            <v>0</v>
          </cell>
          <cell r="H103">
            <v>0</v>
          </cell>
        </row>
        <row r="104">
          <cell r="A104" t="str">
            <v>Smith</v>
          </cell>
          <cell r="B104" t="str">
            <v>Phi</v>
          </cell>
          <cell r="C104">
            <v>4</v>
          </cell>
          <cell r="D104">
            <v>27</v>
          </cell>
          <cell r="F104">
            <v>15</v>
          </cell>
          <cell r="G104">
            <v>0</v>
          </cell>
          <cell r="H104">
            <v>0</v>
          </cell>
        </row>
        <row r="112">
          <cell r="A112" t="str">
            <v>Engles</v>
          </cell>
          <cell r="B112" t="str">
            <v>Phi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Jaworski</v>
          </cell>
          <cell r="B113" t="str">
            <v>Phi</v>
          </cell>
          <cell r="C113">
            <v>92</v>
          </cell>
          <cell r="D113">
            <v>41</v>
          </cell>
          <cell r="E113">
            <v>44.565217391304344</v>
          </cell>
          <cell r="F113">
            <v>512</v>
          </cell>
          <cell r="G113">
            <v>7</v>
          </cell>
          <cell r="H113">
            <v>43</v>
          </cell>
          <cell r="I113">
            <v>8</v>
          </cell>
          <cell r="J113">
            <v>7.608695652173914</v>
          </cell>
          <cell r="K113">
            <v>8.695652173913043</v>
          </cell>
          <cell r="L113">
            <v>5.5652173913043477</v>
          </cell>
          <cell r="M113">
            <v>51.539855072463773</v>
          </cell>
          <cell r="N113">
            <v>2</v>
          </cell>
          <cell r="O113">
            <v>12</v>
          </cell>
        </row>
        <row r="114">
          <cell r="A114" t="str">
            <v>Sciarra</v>
          </cell>
          <cell r="B114" t="str">
            <v>Phi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Walton</v>
          </cell>
          <cell r="B115" t="str">
            <v>Phi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20">
          <cell r="A120" t="str">
            <v>Giammona</v>
          </cell>
          <cell r="B120" t="str">
            <v>Phi</v>
          </cell>
          <cell r="C120">
            <v>0</v>
          </cell>
          <cell r="D120">
            <v>0</v>
          </cell>
          <cell r="E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 t="str">
            <v>Henry</v>
          </cell>
          <cell r="B121" t="str">
            <v>Phi</v>
          </cell>
          <cell r="C121">
            <v>6</v>
          </cell>
          <cell r="D121">
            <v>2</v>
          </cell>
          <cell r="E121">
            <v>39</v>
          </cell>
          <cell r="G121">
            <v>10</v>
          </cell>
          <cell r="H121">
            <v>0</v>
          </cell>
          <cell r="I121">
            <v>0</v>
          </cell>
        </row>
        <row r="122">
          <cell r="A122" t="str">
            <v>Sciarra</v>
          </cell>
          <cell r="B122" t="str">
            <v>Phi</v>
          </cell>
          <cell r="C122">
            <v>5</v>
          </cell>
          <cell r="D122">
            <v>0</v>
          </cell>
          <cell r="E122">
            <v>33</v>
          </cell>
          <cell r="G122">
            <v>9</v>
          </cell>
          <cell r="H122">
            <v>0</v>
          </cell>
          <cell r="I122">
            <v>0</v>
          </cell>
        </row>
        <row r="130">
          <cell r="A130" t="str">
            <v>Barnes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Betterson</v>
          </cell>
          <cell r="B131" t="str">
            <v>Phi</v>
          </cell>
          <cell r="C131">
            <v>4</v>
          </cell>
          <cell r="D131">
            <v>51</v>
          </cell>
          <cell r="F131">
            <v>15</v>
          </cell>
          <cell r="G131">
            <v>0</v>
          </cell>
          <cell r="H131">
            <v>1</v>
          </cell>
        </row>
        <row r="132">
          <cell r="A132" t="str">
            <v>Campfield</v>
          </cell>
          <cell r="B132" t="str">
            <v>Phi</v>
          </cell>
          <cell r="C132">
            <v>4</v>
          </cell>
          <cell r="D132">
            <v>80</v>
          </cell>
          <cell r="F132">
            <v>35</v>
          </cell>
          <cell r="G132">
            <v>0</v>
          </cell>
          <cell r="H132">
            <v>0</v>
          </cell>
        </row>
        <row r="133">
          <cell r="A133" t="str">
            <v>Giammona</v>
          </cell>
          <cell r="B133" t="str">
            <v>Phi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>Henry</v>
          </cell>
          <cell r="B134" t="str">
            <v>Phi</v>
          </cell>
          <cell r="C134">
            <v>4</v>
          </cell>
          <cell r="D134">
            <v>54</v>
          </cell>
          <cell r="F134">
            <v>17</v>
          </cell>
          <cell r="G134">
            <v>0</v>
          </cell>
          <cell r="H134">
            <v>0</v>
          </cell>
        </row>
        <row r="135">
          <cell r="A135" t="str">
            <v>Lusk</v>
          </cell>
          <cell r="B135" t="str">
            <v>Phi</v>
          </cell>
          <cell r="C135">
            <v>2</v>
          </cell>
          <cell r="D135">
            <v>31</v>
          </cell>
          <cell r="F135">
            <v>23</v>
          </cell>
          <cell r="G135">
            <v>0</v>
          </cell>
          <cell r="H135">
            <v>0</v>
          </cell>
        </row>
        <row r="136">
          <cell r="A136" t="str">
            <v>Montgomery</v>
          </cell>
          <cell r="B136" t="str">
            <v>Phi</v>
          </cell>
          <cell r="C136">
            <v>4</v>
          </cell>
          <cell r="D136">
            <v>80</v>
          </cell>
          <cell r="F136">
            <v>25</v>
          </cell>
          <cell r="G136">
            <v>0</v>
          </cell>
          <cell r="H136">
            <v>0</v>
          </cell>
        </row>
        <row r="137">
          <cell r="A137" t="str">
            <v>Tautolo</v>
          </cell>
          <cell r="B137" t="str">
            <v>Phi</v>
          </cell>
          <cell r="C137">
            <v>4</v>
          </cell>
          <cell r="D137">
            <v>49</v>
          </cell>
          <cell r="F137">
            <v>27</v>
          </cell>
          <cell r="G137">
            <v>0</v>
          </cell>
          <cell r="H137">
            <v>0</v>
          </cell>
        </row>
        <row r="141">
          <cell r="A141" t="str">
            <v>Engles</v>
          </cell>
          <cell r="B141" t="str">
            <v>Phi</v>
          </cell>
          <cell r="C141">
            <v>25</v>
          </cell>
          <cell r="D141">
            <v>1031</v>
          </cell>
          <cell r="F141">
            <v>60</v>
          </cell>
          <cell r="G141">
            <v>1</v>
          </cell>
          <cell r="H141">
            <v>0</v>
          </cell>
        </row>
        <row r="142">
          <cell r="A142" t="str">
            <v>Michel</v>
          </cell>
          <cell r="B142" t="str">
            <v>Phi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9">
          <cell r="A149" t="str">
            <v>Michel</v>
          </cell>
          <cell r="B149" t="str">
            <v>Phi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A150" t="str">
            <v>Mike-Mayer</v>
          </cell>
          <cell r="B150" t="str">
            <v>Phi</v>
          </cell>
          <cell r="C150">
            <v>15</v>
          </cell>
          <cell r="D150">
            <v>1</v>
          </cell>
          <cell r="E150">
            <v>10</v>
          </cell>
          <cell r="F150">
            <v>10</v>
          </cell>
          <cell r="G150">
            <v>3</v>
          </cell>
          <cell r="H150">
            <v>1</v>
          </cell>
          <cell r="J150">
            <v>18</v>
          </cell>
          <cell r="L150">
            <v>1</v>
          </cell>
          <cell r="M150">
            <v>1</v>
          </cell>
          <cell r="N150">
            <v>0</v>
          </cell>
          <cell r="O150">
            <v>0</v>
          </cell>
          <cell r="P150">
            <v>1</v>
          </cell>
          <cell r="Q150">
            <v>0</v>
          </cell>
          <cell r="R150">
            <v>1</v>
          </cell>
          <cell r="S150">
            <v>0</v>
          </cell>
          <cell r="T150">
            <v>0</v>
          </cell>
          <cell r="U150">
            <v>0</v>
          </cell>
        </row>
        <row r="155">
          <cell r="A155" t="str">
            <v>Bergey</v>
          </cell>
          <cell r="B155" t="str">
            <v>Phi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Bunting</v>
          </cell>
          <cell r="B156" t="str">
            <v>Phi</v>
          </cell>
          <cell r="C156">
            <v>1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Edwards</v>
          </cell>
          <cell r="B157" t="str">
            <v>Phi</v>
          </cell>
          <cell r="C157">
            <v>1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Harrison</v>
          </cell>
          <cell r="B158" t="str">
            <v>Phi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>Howard</v>
          </cell>
          <cell r="B159" t="str">
            <v>Phi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LeMaster</v>
          </cell>
          <cell r="B160" t="str">
            <v>Phi</v>
          </cell>
          <cell r="C160">
            <v>0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>Logan</v>
          </cell>
          <cell r="B161" t="str">
            <v>Phi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Mahalic</v>
          </cell>
          <cell r="B162" t="str">
            <v>Phi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 t="str">
            <v>Sanders</v>
          </cell>
          <cell r="B163" t="str">
            <v>Phi</v>
          </cell>
          <cell r="C163">
            <v>1</v>
          </cell>
          <cell r="D163">
            <v>20</v>
          </cell>
          <cell r="F163">
            <v>20</v>
          </cell>
          <cell r="G163">
            <v>0</v>
          </cell>
          <cell r="H163">
            <v>1</v>
          </cell>
        </row>
        <row r="164">
          <cell r="A164" t="str">
            <v>Sciarra</v>
          </cell>
          <cell r="B164" t="str">
            <v>Phi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70">
          <cell r="A170" t="str">
            <v>Bergey</v>
          </cell>
          <cell r="B170" t="str">
            <v>Phi</v>
          </cell>
          <cell r="C170">
            <v>2.5</v>
          </cell>
          <cell r="D170">
            <v>20.5</v>
          </cell>
          <cell r="F170">
            <v>5.5</v>
          </cell>
        </row>
        <row r="171">
          <cell r="A171" t="str">
            <v>Burnham</v>
          </cell>
          <cell r="B171" t="str">
            <v>Phi</v>
          </cell>
          <cell r="C171">
            <v>0</v>
          </cell>
          <cell r="D171">
            <v>0</v>
          </cell>
          <cell r="F171">
            <v>3</v>
          </cell>
        </row>
        <row r="172">
          <cell r="A172" t="str">
            <v>Hairston</v>
          </cell>
          <cell r="B172" t="str">
            <v>Phi</v>
          </cell>
          <cell r="C172">
            <v>1</v>
          </cell>
          <cell r="D172">
            <v>4</v>
          </cell>
          <cell r="F172">
            <v>6</v>
          </cell>
        </row>
        <row r="173">
          <cell r="A173" t="str">
            <v>Harrison</v>
          </cell>
          <cell r="B173" t="str">
            <v>Phi</v>
          </cell>
          <cell r="C173">
            <v>1.5</v>
          </cell>
          <cell r="D173">
            <v>8.5</v>
          </cell>
          <cell r="F173">
            <v>6.5</v>
          </cell>
        </row>
        <row r="174">
          <cell r="A174" t="str">
            <v>Johnson,C</v>
          </cell>
          <cell r="B174" t="str">
            <v>Phi</v>
          </cell>
          <cell r="C174">
            <v>0</v>
          </cell>
          <cell r="D174">
            <v>0</v>
          </cell>
          <cell r="F174">
            <v>3</v>
          </cell>
        </row>
        <row r="175">
          <cell r="A175" t="str">
            <v>LeMaster</v>
          </cell>
          <cell r="B175" t="str">
            <v>Phi</v>
          </cell>
          <cell r="C175">
            <v>0</v>
          </cell>
          <cell r="D175">
            <v>0</v>
          </cell>
          <cell r="F175">
            <v>2</v>
          </cell>
        </row>
        <row r="176">
          <cell r="A176" t="str">
            <v>Sistrunk</v>
          </cell>
          <cell r="B176" t="str">
            <v>Phi</v>
          </cell>
          <cell r="C176">
            <v>0</v>
          </cell>
          <cell r="D176">
            <v>0</v>
          </cell>
          <cell r="F176">
            <v>1</v>
          </cell>
        </row>
        <row r="177">
          <cell r="A177" t="str">
            <v>Wilkes</v>
          </cell>
          <cell r="B177" t="str">
            <v>Phi</v>
          </cell>
          <cell r="C177">
            <v>1</v>
          </cell>
          <cell r="D177">
            <v>9</v>
          </cell>
          <cell r="F177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Chi"/>
      <sheetName val="vs NE"/>
      <sheetName val="vs Was"/>
      <sheetName val="at Dal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70</v>
          </cell>
          <cell r="M6">
            <v>80</v>
          </cell>
        </row>
        <row r="7">
          <cell r="D7">
            <v>27</v>
          </cell>
          <cell r="M7">
            <v>37</v>
          </cell>
        </row>
        <row r="8">
          <cell r="D8">
            <v>39</v>
          </cell>
          <cell r="M8">
            <v>33</v>
          </cell>
        </row>
        <row r="9">
          <cell r="D9">
            <v>4</v>
          </cell>
          <cell r="M9">
            <v>10</v>
          </cell>
        </row>
        <row r="10">
          <cell r="C10">
            <v>24</v>
          </cell>
          <cell r="D10">
            <v>57</v>
          </cell>
          <cell r="E10">
            <v>0.42105263157894735</v>
          </cell>
          <cell r="N10">
            <v>0.45098039215686275</v>
          </cell>
          <cell r="R10" t="str">
            <v>24/57</v>
          </cell>
          <cell r="S10" t="str">
            <v>23/51</v>
          </cell>
        </row>
        <row r="12">
          <cell r="D12">
            <v>139</v>
          </cell>
          <cell r="M12">
            <v>152</v>
          </cell>
        </row>
        <row r="13">
          <cell r="D13">
            <v>452</v>
          </cell>
          <cell r="M13">
            <v>672</v>
          </cell>
        </row>
        <row r="14">
          <cell r="D14">
            <v>3.2517985611510793</v>
          </cell>
          <cell r="M14">
            <v>4.4210526315789478</v>
          </cell>
        </row>
        <row r="16">
          <cell r="D16">
            <v>115</v>
          </cell>
          <cell r="M16">
            <v>114</v>
          </cell>
        </row>
        <row r="17">
          <cell r="D17">
            <v>61</v>
          </cell>
          <cell r="M17">
            <v>56</v>
          </cell>
        </row>
        <row r="18">
          <cell r="D18">
            <v>53.04347826086957</v>
          </cell>
          <cell r="M18">
            <v>49.122807017543856</v>
          </cell>
        </row>
        <row r="19">
          <cell r="D19">
            <v>803</v>
          </cell>
          <cell r="M19">
            <v>827</v>
          </cell>
        </row>
        <row r="20">
          <cell r="D20">
            <v>8</v>
          </cell>
          <cell r="M20">
            <v>6</v>
          </cell>
        </row>
        <row r="21">
          <cell r="D21">
            <v>75</v>
          </cell>
          <cell r="M21">
            <v>55</v>
          </cell>
        </row>
        <row r="22">
          <cell r="D22">
            <v>728</v>
          </cell>
          <cell r="M22">
            <v>772</v>
          </cell>
        </row>
        <row r="23">
          <cell r="D23">
            <v>5.9186991869918701</v>
          </cell>
          <cell r="M23">
            <v>6.4333333333333336</v>
          </cell>
        </row>
        <row r="24">
          <cell r="D24">
            <v>13.163934426229508</v>
          </cell>
          <cell r="M24">
            <v>14.767857142857142</v>
          </cell>
        </row>
        <row r="27">
          <cell r="D27">
            <v>1180</v>
          </cell>
          <cell r="M27">
            <v>1444</v>
          </cell>
        </row>
        <row r="28">
          <cell r="D28">
            <v>38.305084745762713</v>
          </cell>
          <cell r="M28">
            <v>46.53739612188366</v>
          </cell>
        </row>
        <row r="29">
          <cell r="D29">
            <v>61.694915254237294</v>
          </cell>
          <cell r="M29">
            <v>53.46260387811634</v>
          </cell>
        </row>
        <row r="31">
          <cell r="D31">
            <v>262</v>
          </cell>
          <cell r="M31">
            <v>272</v>
          </cell>
        </row>
        <row r="32">
          <cell r="D32">
            <v>4.5038167938931295</v>
          </cell>
          <cell r="M32">
            <v>5.3088235294117645</v>
          </cell>
        </row>
        <row r="35">
          <cell r="D35">
            <v>1</v>
          </cell>
          <cell r="M35">
            <v>10</v>
          </cell>
        </row>
        <row r="36">
          <cell r="D36">
            <v>9</v>
          </cell>
          <cell r="M36">
            <v>119</v>
          </cell>
        </row>
        <row r="37">
          <cell r="D37">
            <v>0</v>
          </cell>
          <cell r="M37">
            <v>0</v>
          </cell>
        </row>
        <row r="39">
          <cell r="D39">
            <v>25</v>
          </cell>
          <cell r="M39">
            <v>20</v>
          </cell>
        </row>
        <row r="40">
          <cell r="D40">
            <v>868</v>
          </cell>
          <cell r="M40">
            <v>669</v>
          </cell>
        </row>
        <row r="41">
          <cell r="D41">
            <v>34.72</v>
          </cell>
          <cell r="M41">
            <v>33.450000000000003</v>
          </cell>
        </row>
        <row r="43">
          <cell r="D43">
            <v>8</v>
          </cell>
          <cell r="M43">
            <v>12</v>
          </cell>
        </row>
        <row r="44">
          <cell r="D44">
            <v>33</v>
          </cell>
          <cell r="M44">
            <v>90</v>
          </cell>
        </row>
        <row r="45">
          <cell r="D45">
            <v>4.125</v>
          </cell>
          <cell r="M45">
            <v>7.5</v>
          </cell>
        </row>
        <row r="46">
          <cell r="D46">
            <v>0</v>
          </cell>
          <cell r="M46">
            <v>0</v>
          </cell>
        </row>
        <row r="48">
          <cell r="D48">
            <v>12</v>
          </cell>
          <cell r="M48">
            <v>11</v>
          </cell>
        </row>
        <row r="49">
          <cell r="D49">
            <v>261</v>
          </cell>
          <cell r="M49">
            <v>230</v>
          </cell>
        </row>
        <row r="50">
          <cell r="D50">
            <v>21.75</v>
          </cell>
          <cell r="M50">
            <v>20.90909090909091</v>
          </cell>
        </row>
        <row r="51">
          <cell r="D51">
            <v>0</v>
          </cell>
          <cell r="M51">
            <v>0</v>
          </cell>
        </row>
        <row r="53">
          <cell r="D53">
            <v>25</v>
          </cell>
          <cell r="M53">
            <v>19</v>
          </cell>
        </row>
        <row r="54">
          <cell r="D54">
            <v>267</v>
          </cell>
          <cell r="M54">
            <v>168</v>
          </cell>
        </row>
        <row r="56">
          <cell r="D56">
            <v>9</v>
          </cell>
          <cell r="M56">
            <v>4</v>
          </cell>
        </row>
        <row r="57">
          <cell r="D57">
            <v>4</v>
          </cell>
          <cell r="M57">
            <v>2</v>
          </cell>
        </row>
        <row r="58">
          <cell r="D58">
            <v>0</v>
          </cell>
          <cell r="M58">
            <v>0</v>
          </cell>
        </row>
        <row r="59">
          <cell r="D59">
            <v>2</v>
          </cell>
          <cell r="M59">
            <v>5</v>
          </cell>
        </row>
        <row r="60">
          <cell r="D60">
            <v>0</v>
          </cell>
          <cell r="M60">
            <v>0</v>
          </cell>
        </row>
        <row r="62">
          <cell r="D62">
            <v>78</v>
          </cell>
          <cell r="M62">
            <v>85</v>
          </cell>
        </row>
        <row r="63">
          <cell r="D63">
            <v>10</v>
          </cell>
          <cell r="M63">
            <v>11</v>
          </cell>
        </row>
        <row r="64">
          <cell r="D64">
            <v>6</v>
          </cell>
          <cell r="M64">
            <v>8</v>
          </cell>
        </row>
        <row r="65">
          <cell r="D65">
            <v>4</v>
          </cell>
          <cell r="M65">
            <v>3</v>
          </cell>
        </row>
        <row r="66">
          <cell r="D66">
            <v>0</v>
          </cell>
          <cell r="M66">
            <v>0</v>
          </cell>
        </row>
        <row r="67">
          <cell r="D67">
            <v>9</v>
          </cell>
          <cell r="M67">
            <v>10</v>
          </cell>
        </row>
        <row r="68">
          <cell r="D68">
            <v>0</v>
          </cell>
          <cell r="M68">
            <v>0</v>
          </cell>
        </row>
        <row r="69">
          <cell r="D69">
            <v>3</v>
          </cell>
          <cell r="M69">
            <v>3</v>
          </cell>
        </row>
        <row r="70">
          <cell r="D70">
            <v>7</v>
          </cell>
          <cell r="M70">
            <v>7</v>
          </cell>
        </row>
        <row r="71">
          <cell r="D71">
            <v>42.857142857142854</v>
          </cell>
          <cell r="M71">
            <v>42.857142857142854</v>
          </cell>
        </row>
        <row r="72">
          <cell r="D72" t="str">
            <v>29:28</v>
          </cell>
          <cell r="M72" t="str">
            <v>30:32</v>
          </cell>
        </row>
        <row r="76">
          <cell r="A76" t="str">
            <v>Bell,G</v>
          </cell>
          <cell r="B76" t="str">
            <v>StL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Farmer</v>
          </cell>
          <cell r="B77" t="str">
            <v>StL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Gray</v>
          </cell>
          <cell r="B78" t="str">
            <v>StL</v>
          </cell>
          <cell r="C78">
            <v>1</v>
          </cell>
          <cell r="D78">
            <v>6</v>
          </cell>
          <cell r="F78">
            <v>6</v>
          </cell>
          <cell r="G78">
            <v>0</v>
          </cell>
          <cell r="H78">
            <v>0</v>
          </cell>
        </row>
        <row r="79">
          <cell r="A79" t="str">
            <v>Harrell</v>
          </cell>
          <cell r="B79" t="str">
            <v>StL</v>
          </cell>
          <cell r="C79">
            <v>4</v>
          </cell>
          <cell r="D79">
            <v>15</v>
          </cell>
          <cell r="F79">
            <v>6</v>
          </cell>
          <cell r="G79">
            <v>0</v>
          </cell>
          <cell r="H79">
            <v>0</v>
          </cell>
        </row>
        <row r="80">
          <cell r="A80" t="str">
            <v>Hart</v>
          </cell>
          <cell r="B80" t="str">
            <v>StL</v>
          </cell>
          <cell r="C80">
            <v>5</v>
          </cell>
          <cell r="D80">
            <v>10</v>
          </cell>
          <cell r="F80">
            <v>9</v>
          </cell>
          <cell r="G80">
            <v>0</v>
          </cell>
          <cell r="H80">
            <v>1</v>
          </cell>
        </row>
        <row r="81">
          <cell r="A81" t="str">
            <v>Jones</v>
          </cell>
          <cell r="B81" t="str">
            <v>StL</v>
          </cell>
          <cell r="C81">
            <v>29</v>
          </cell>
          <cell r="D81">
            <v>117</v>
          </cell>
          <cell r="F81">
            <v>25</v>
          </cell>
          <cell r="G81">
            <v>3</v>
          </cell>
          <cell r="H81">
            <v>0</v>
          </cell>
        </row>
        <row r="82">
          <cell r="A82" t="str">
            <v>Latin</v>
          </cell>
          <cell r="B82" t="str">
            <v>StL</v>
          </cell>
          <cell r="C82">
            <v>5</v>
          </cell>
          <cell r="D82">
            <v>11</v>
          </cell>
          <cell r="F82">
            <v>8</v>
          </cell>
          <cell r="G82">
            <v>0</v>
          </cell>
          <cell r="H82">
            <v>1</v>
          </cell>
        </row>
        <row r="83">
          <cell r="A83" t="str">
            <v>Little</v>
          </cell>
          <cell r="B83" t="str">
            <v>StL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Morris</v>
          </cell>
          <cell r="B84" t="str">
            <v>StL</v>
          </cell>
          <cell r="C84">
            <v>50</v>
          </cell>
          <cell r="D84">
            <v>161</v>
          </cell>
          <cell r="F84">
            <v>22</v>
          </cell>
          <cell r="G84">
            <v>1</v>
          </cell>
          <cell r="H84">
            <v>0</v>
          </cell>
        </row>
        <row r="85">
          <cell r="A85" t="str">
            <v>Otis</v>
          </cell>
          <cell r="B85" t="str">
            <v>StL</v>
          </cell>
          <cell r="C85">
            <v>44</v>
          </cell>
          <cell r="D85">
            <v>139</v>
          </cell>
          <cell r="F85">
            <v>13</v>
          </cell>
          <cell r="G85">
            <v>2</v>
          </cell>
          <cell r="H85">
            <v>1</v>
          </cell>
        </row>
        <row r="86">
          <cell r="A86" t="str">
            <v>Pisarkiewicz</v>
          </cell>
          <cell r="B86" t="str">
            <v>StL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>Ramson</v>
          </cell>
          <cell r="B87" t="str">
            <v>StL</v>
          </cell>
          <cell r="C87">
            <v>1</v>
          </cell>
          <cell r="D87">
            <v>-7</v>
          </cell>
          <cell r="F87">
            <v>-7</v>
          </cell>
          <cell r="G87">
            <v>0</v>
          </cell>
          <cell r="H87">
            <v>0</v>
          </cell>
        </row>
        <row r="88">
          <cell r="A88" t="str">
            <v>Shelby</v>
          </cell>
          <cell r="B88" t="str">
            <v>StL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 t="str">
            <v>Stief</v>
          </cell>
          <cell r="B89" t="str">
            <v>StL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 t="str">
            <v>Tilley</v>
          </cell>
          <cell r="B90" t="str">
            <v>StL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Wehrli</v>
          </cell>
          <cell r="B91" t="str">
            <v>StL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5">
          <cell r="A95" t="str">
            <v>Bell,G</v>
          </cell>
          <cell r="B95" t="str">
            <v>StL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Chandler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Childs</v>
          </cell>
          <cell r="B97" t="str">
            <v>StL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Gray</v>
          </cell>
          <cell r="B98" t="str">
            <v>StL</v>
          </cell>
          <cell r="C98">
            <v>16</v>
          </cell>
          <cell r="D98">
            <v>263</v>
          </cell>
          <cell r="F98">
            <v>39</v>
          </cell>
          <cell r="G98">
            <v>2</v>
          </cell>
          <cell r="H98">
            <v>0</v>
          </cell>
        </row>
        <row r="99">
          <cell r="A99" t="str">
            <v>Harrell</v>
          </cell>
          <cell r="B99" t="str">
            <v>StL</v>
          </cell>
          <cell r="C99">
            <v>1</v>
          </cell>
          <cell r="D99">
            <v>4</v>
          </cell>
          <cell r="F99">
            <v>4</v>
          </cell>
          <cell r="G99">
            <v>0</v>
          </cell>
          <cell r="H99">
            <v>0</v>
          </cell>
        </row>
        <row r="100">
          <cell r="A100" t="str">
            <v>Jones</v>
          </cell>
          <cell r="B100" t="str">
            <v>StL</v>
          </cell>
          <cell r="C100">
            <v>6</v>
          </cell>
          <cell r="D100">
            <v>56</v>
          </cell>
          <cell r="F100">
            <v>13</v>
          </cell>
          <cell r="G100">
            <v>0</v>
          </cell>
          <cell r="H100">
            <v>3</v>
          </cell>
        </row>
        <row r="101">
          <cell r="A101" t="str">
            <v>Latin</v>
          </cell>
          <cell r="C101">
            <v>1</v>
          </cell>
          <cell r="D101">
            <v>1</v>
          </cell>
          <cell r="F101">
            <v>1</v>
          </cell>
          <cell r="G101">
            <v>0</v>
          </cell>
          <cell r="H101">
            <v>0</v>
          </cell>
        </row>
        <row r="102">
          <cell r="A102" t="str">
            <v>Morris</v>
          </cell>
          <cell r="B102" t="str">
            <v>StL</v>
          </cell>
          <cell r="C102">
            <v>10</v>
          </cell>
          <cell r="D102">
            <v>113</v>
          </cell>
          <cell r="F102">
            <v>27</v>
          </cell>
          <cell r="G102">
            <v>0</v>
          </cell>
          <cell r="H102">
            <v>0</v>
          </cell>
        </row>
        <row r="103">
          <cell r="A103" t="str">
            <v>Otis</v>
          </cell>
          <cell r="B103" t="str">
            <v>StL</v>
          </cell>
          <cell r="C103">
            <v>3</v>
          </cell>
          <cell r="D103">
            <v>27</v>
          </cell>
          <cell r="F103">
            <v>9</v>
          </cell>
          <cell r="G103">
            <v>0</v>
          </cell>
          <cell r="H103">
            <v>0</v>
          </cell>
        </row>
        <row r="104">
          <cell r="A104" t="str">
            <v>Ramson</v>
          </cell>
          <cell r="B104" t="str">
            <v>StL</v>
          </cell>
          <cell r="C104">
            <v>5</v>
          </cell>
          <cell r="D104">
            <v>55</v>
          </cell>
          <cell r="F104">
            <v>20</v>
          </cell>
          <cell r="G104">
            <v>0</v>
          </cell>
          <cell r="H104">
            <v>0</v>
          </cell>
        </row>
        <row r="105">
          <cell r="A105" t="str">
            <v>Shelby</v>
          </cell>
          <cell r="B105" t="str">
            <v>StL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 t="str">
            <v>Stief</v>
          </cell>
          <cell r="B106" t="str">
            <v>StL</v>
          </cell>
          <cell r="C106">
            <v>7</v>
          </cell>
          <cell r="D106">
            <v>122</v>
          </cell>
          <cell r="F106">
            <v>35</v>
          </cell>
          <cell r="G106">
            <v>2</v>
          </cell>
          <cell r="H106">
            <v>0</v>
          </cell>
        </row>
        <row r="107">
          <cell r="A107" t="str">
            <v>Thaxton</v>
          </cell>
          <cell r="B107" t="str">
            <v>StL</v>
          </cell>
          <cell r="C107">
            <v>3</v>
          </cell>
          <cell r="D107">
            <v>38</v>
          </cell>
          <cell r="F107">
            <v>19</v>
          </cell>
          <cell r="G107">
            <v>0</v>
          </cell>
          <cell r="H107">
            <v>0</v>
          </cell>
        </row>
        <row r="108">
          <cell r="A108" t="str">
            <v>Tilley</v>
          </cell>
          <cell r="B108" t="str">
            <v>StL</v>
          </cell>
          <cell r="C108">
            <v>9</v>
          </cell>
          <cell r="D108">
            <v>124</v>
          </cell>
          <cell r="F108">
            <v>24</v>
          </cell>
          <cell r="G108">
            <v>0</v>
          </cell>
          <cell r="H108">
            <v>1</v>
          </cell>
        </row>
        <row r="112">
          <cell r="A112" t="str">
            <v>Hart</v>
          </cell>
          <cell r="B112" t="str">
            <v>StL</v>
          </cell>
          <cell r="C112">
            <v>115</v>
          </cell>
          <cell r="D112">
            <v>61</v>
          </cell>
          <cell r="E112">
            <v>53.04347826086957</v>
          </cell>
          <cell r="F112">
            <v>803</v>
          </cell>
          <cell r="G112">
            <v>4</v>
          </cell>
          <cell r="H112">
            <v>39</v>
          </cell>
          <cell r="I112">
            <v>1</v>
          </cell>
          <cell r="J112">
            <v>3.4782608695652173</v>
          </cell>
          <cell r="K112">
            <v>0.86956521739130432</v>
          </cell>
          <cell r="L112">
            <v>6.982608695652174</v>
          </cell>
          <cell r="M112">
            <v>83.351449275362313</v>
          </cell>
          <cell r="N112">
            <v>2</v>
          </cell>
          <cell r="O112">
            <v>8</v>
          </cell>
        </row>
        <row r="113">
          <cell r="A113" t="str">
            <v>Pisarkiewicz</v>
          </cell>
          <cell r="B113" t="str">
            <v>StL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Stief</v>
          </cell>
          <cell r="B114" t="str">
            <v>StL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Wood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20">
          <cell r="A120" t="str">
            <v>Bell,G</v>
          </cell>
          <cell r="B120" t="str">
            <v>StL</v>
          </cell>
          <cell r="C120">
            <v>0</v>
          </cell>
          <cell r="D120">
            <v>0</v>
          </cell>
          <cell r="E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 t="str">
            <v>Harrell</v>
          </cell>
          <cell r="B121" t="str">
            <v>StL</v>
          </cell>
          <cell r="C121">
            <v>1</v>
          </cell>
          <cell r="D121">
            <v>0</v>
          </cell>
          <cell r="E121">
            <v>7</v>
          </cell>
          <cell r="G121">
            <v>7</v>
          </cell>
          <cell r="H121">
            <v>0</v>
          </cell>
          <cell r="I121">
            <v>0</v>
          </cell>
        </row>
        <row r="122">
          <cell r="A122" t="str">
            <v>Shelby</v>
          </cell>
          <cell r="B122" t="str">
            <v>StL</v>
          </cell>
          <cell r="C122">
            <v>3</v>
          </cell>
          <cell r="D122">
            <v>0</v>
          </cell>
          <cell r="E122">
            <v>32</v>
          </cell>
          <cell r="G122">
            <v>12</v>
          </cell>
          <cell r="H122">
            <v>0</v>
          </cell>
          <cell r="I122">
            <v>0</v>
          </cell>
        </row>
        <row r="123">
          <cell r="A123" t="str">
            <v>Smith</v>
          </cell>
          <cell r="B123" t="str">
            <v>StL</v>
          </cell>
          <cell r="C123">
            <v>0</v>
          </cell>
          <cell r="D123">
            <v>0</v>
          </cell>
          <cell r="E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 t="str">
            <v>Southard</v>
          </cell>
          <cell r="B124" t="str">
            <v>StL</v>
          </cell>
          <cell r="C124">
            <v>3</v>
          </cell>
          <cell r="D124">
            <v>0</v>
          </cell>
          <cell r="E124">
            <v>-8</v>
          </cell>
          <cell r="G124">
            <v>0</v>
          </cell>
          <cell r="H124">
            <v>0</v>
          </cell>
          <cell r="I124">
            <v>0</v>
          </cell>
        </row>
        <row r="125">
          <cell r="A125" t="str">
            <v>Tilley</v>
          </cell>
          <cell r="B125" t="str">
            <v>StL</v>
          </cell>
          <cell r="C125">
            <v>1</v>
          </cell>
          <cell r="D125">
            <v>0</v>
          </cell>
          <cell r="E125">
            <v>2</v>
          </cell>
          <cell r="G125">
            <v>2</v>
          </cell>
          <cell r="H125">
            <v>0</v>
          </cell>
          <cell r="I125">
            <v>0</v>
          </cell>
        </row>
        <row r="126">
          <cell r="A126" t="str">
            <v>Woolsey</v>
          </cell>
          <cell r="B126" t="str">
            <v>StL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</row>
        <row r="130">
          <cell r="A130" t="str">
            <v>Bell</v>
          </cell>
          <cell r="B130" t="str">
            <v>StL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Childs</v>
          </cell>
          <cell r="B131" t="str">
            <v>StL</v>
          </cell>
          <cell r="C131">
            <v>1</v>
          </cell>
          <cell r="D131">
            <v>27</v>
          </cell>
          <cell r="F131">
            <v>27</v>
          </cell>
          <cell r="G131">
            <v>0</v>
          </cell>
          <cell r="H131">
            <v>0</v>
          </cell>
        </row>
        <row r="132">
          <cell r="A132" t="str">
            <v>Harrell</v>
          </cell>
          <cell r="B132" t="str">
            <v>StL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>Kearney</v>
          </cell>
          <cell r="B133" t="str">
            <v>StL</v>
          </cell>
          <cell r="C133">
            <v>1</v>
          </cell>
          <cell r="D133">
            <v>22</v>
          </cell>
          <cell r="F133">
            <v>22</v>
          </cell>
          <cell r="G133">
            <v>0</v>
          </cell>
          <cell r="H133">
            <v>0</v>
          </cell>
        </row>
        <row r="134">
          <cell r="A134" t="str">
            <v>Latin</v>
          </cell>
          <cell r="B134" t="str">
            <v>StL</v>
          </cell>
          <cell r="C134">
            <v>1</v>
          </cell>
          <cell r="D134">
            <v>23</v>
          </cell>
          <cell r="F134">
            <v>23</v>
          </cell>
          <cell r="G134">
            <v>0</v>
          </cell>
          <cell r="H134">
            <v>0</v>
          </cell>
        </row>
        <row r="135">
          <cell r="A135" t="str">
            <v>Morris</v>
          </cell>
          <cell r="B135" t="str">
            <v>StL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>Nelson</v>
          </cell>
          <cell r="B136" t="str">
            <v>StL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>Shelby</v>
          </cell>
          <cell r="B137" t="str">
            <v>StL</v>
          </cell>
          <cell r="C137">
            <v>6</v>
          </cell>
          <cell r="D137">
            <v>143</v>
          </cell>
          <cell r="F137">
            <v>30</v>
          </cell>
          <cell r="G137">
            <v>0</v>
          </cell>
          <cell r="H137">
            <v>0</v>
          </cell>
        </row>
        <row r="138">
          <cell r="A138" t="str">
            <v>Southard</v>
          </cell>
          <cell r="B138" t="str">
            <v>StL</v>
          </cell>
          <cell r="C138">
            <v>2</v>
          </cell>
          <cell r="D138">
            <v>42</v>
          </cell>
          <cell r="F138">
            <v>22</v>
          </cell>
          <cell r="G138">
            <v>0</v>
          </cell>
          <cell r="H138">
            <v>0</v>
          </cell>
        </row>
        <row r="139">
          <cell r="A139" t="str">
            <v>Stone</v>
          </cell>
          <cell r="B139" t="str">
            <v>StL</v>
          </cell>
          <cell r="C139">
            <v>1</v>
          </cell>
          <cell r="D139">
            <v>4</v>
          </cell>
          <cell r="F139">
            <v>4</v>
          </cell>
          <cell r="G139">
            <v>0</v>
          </cell>
          <cell r="H139">
            <v>0</v>
          </cell>
        </row>
        <row r="140">
          <cell r="A140" t="str">
            <v>Townsend</v>
          </cell>
          <cell r="B140" t="str">
            <v>StL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 t="str">
            <v>Westbrooks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Woolsey</v>
          </cell>
          <cell r="B142" t="str">
            <v>StL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5">
          <cell r="A145" t="str">
            <v>Bakken</v>
          </cell>
          <cell r="B145" t="str">
            <v>StL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 t="str">
            <v>Little</v>
          </cell>
          <cell r="B146" t="str">
            <v>StL</v>
          </cell>
          <cell r="C146">
            <v>25</v>
          </cell>
          <cell r="D146">
            <v>868</v>
          </cell>
          <cell r="F146">
            <v>45</v>
          </cell>
          <cell r="G146">
            <v>0</v>
          </cell>
          <cell r="H146">
            <v>0</v>
          </cell>
        </row>
        <row r="147">
          <cell r="A147" t="str">
            <v>Wood</v>
          </cell>
          <cell r="B147" t="str">
            <v>StL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53">
          <cell r="A153" t="str">
            <v>Bakken</v>
          </cell>
          <cell r="B153" t="str">
            <v>StL</v>
          </cell>
          <cell r="C153">
            <v>0</v>
          </cell>
          <cell r="D153">
            <v>0</v>
          </cell>
          <cell r="E153">
            <v>10</v>
          </cell>
          <cell r="F153">
            <v>9</v>
          </cell>
          <cell r="G153">
            <v>7</v>
          </cell>
          <cell r="H153">
            <v>3</v>
          </cell>
          <cell r="J153">
            <v>46</v>
          </cell>
          <cell r="L153">
            <v>0</v>
          </cell>
          <cell r="M153">
            <v>0</v>
          </cell>
          <cell r="N153">
            <v>1</v>
          </cell>
          <cell r="O153">
            <v>1</v>
          </cell>
          <cell r="P153">
            <v>3</v>
          </cell>
          <cell r="Q153">
            <v>1</v>
          </cell>
          <cell r="R153">
            <v>3</v>
          </cell>
          <cell r="S153">
            <v>1</v>
          </cell>
          <cell r="T153">
            <v>0</v>
          </cell>
          <cell r="U153">
            <v>0</v>
          </cell>
        </row>
        <row r="154">
          <cell r="A154" t="str">
            <v>Little</v>
          </cell>
          <cell r="B154" t="str">
            <v>StL</v>
          </cell>
          <cell r="C154">
            <v>17</v>
          </cell>
          <cell r="D154">
            <v>6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5">
          <cell r="A155" t="str">
            <v>Wood</v>
          </cell>
          <cell r="B155" t="str">
            <v>StL</v>
          </cell>
          <cell r="C155">
            <v>0</v>
          </cell>
          <cell r="D155">
            <v>0</v>
          </cell>
        </row>
        <row r="159">
          <cell r="A159" t="str">
            <v>Allen</v>
          </cell>
          <cell r="B159" t="str">
            <v>StL</v>
          </cell>
          <cell r="C159">
            <v>2</v>
          </cell>
          <cell r="D159">
            <v>21</v>
          </cell>
          <cell r="F159">
            <v>21</v>
          </cell>
          <cell r="G159">
            <v>0</v>
          </cell>
          <cell r="H159">
            <v>0</v>
          </cell>
        </row>
        <row r="160">
          <cell r="A160" t="str">
            <v>Kearney</v>
          </cell>
          <cell r="B160" t="str">
            <v>StL</v>
          </cell>
          <cell r="C160">
            <v>1</v>
          </cell>
          <cell r="D160">
            <v>4</v>
          </cell>
          <cell r="F160">
            <v>4</v>
          </cell>
          <cell r="G160">
            <v>0</v>
          </cell>
          <cell r="H160">
            <v>0</v>
          </cell>
        </row>
        <row r="161">
          <cell r="A161" t="str">
            <v>Neils</v>
          </cell>
          <cell r="B161" t="str">
            <v>StL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Nelson</v>
          </cell>
          <cell r="B162" t="str">
            <v>StL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 t="str">
            <v>Smith</v>
          </cell>
          <cell r="B163" t="str">
            <v>StL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 t="str">
            <v>Stone</v>
          </cell>
          <cell r="B164" t="str">
            <v>StL</v>
          </cell>
          <cell r="C164">
            <v>6</v>
          </cell>
          <cell r="D164">
            <v>93</v>
          </cell>
          <cell r="F164">
            <v>29</v>
          </cell>
          <cell r="G164">
            <v>0</v>
          </cell>
          <cell r="H164">
            <v>0</v>
          </cell>
        </row>
        <row r="165">
          <cell r="A165" t="str">
            <v>Wehrli</v>
          </cell>
          <cell r="B165" t="str">
            <v>StL</v>
          </cell>
          <cell r="C165">
            <v>1</v>
          </cell>
          <cell r="D165">
            <v>1</v>
          </cell>
          <cell r="F165">
            <v>1</v>
          </cell>
          <cell r="G165">
            <v>0</v>
          </cell>
          <cell r="H165">
            <v>0</v>
          </cell>
        </row>
        <row r="166">
          <cell r="A166" t="str">
            <v>Williams</v>
          </cell>
          <cell r="B166" t="str">
            <v>StL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74">
          <cell r="A174" t="str">
            <v>Allerman</v>
          </cell>
          <cell r="B174" t="str">
            <v>StL</v>
          </cell>
          <cell r="C174">
            <v>0</v>
          </cell>
          <cell r="D174">
            <v>0</v>
          </cell>
          <cell r="F174">
            <v>1</v>
          </cell>
        </row>
        <row r="175">
          <cell r="A175" t="str">
            <v>Arneson</v>
          </cell>
          <cell r="B175" t="str">
            <v>StL</v>
          </cell>
          <cell r="C175">
            <v>0</v>
          </cell>
          <cell r="D175">
            <v>0</v>
          </cell>
          <cell r="F175">
            <v>4.5</v>
          </cell>
        </row>
        <row r="176">
          <cell r="A176" t="str">
            <v>Bell,B</v>
          </cell>
          <cell r="B176" t="str">
            <v>StL</v>
          </cell>
          <cell r="C176">
            <v>0</v>
          </cell>
          <cell r="D176">
            <v>0</v>
          </cell>
          <cell r="F176">
            <v>1</v>
          </cell>
        </row>
        <row r="177">
          <cell r="A177" t="str">
            <v>Dawson</v>
          </cell>
          <cell r="B177" t="str">
            <v>StL</v>
          </cell>
          <cell r="C177">
            <v>2.5</v>
          </cell>
          <cell r="D177">
            <v>27.5</v>
          </cell>
          <cell r="F177">
            <v>9</v>
          </cell>
        </row>
        <row r="178">
          <cell r="A178" t="str">
            <v>Gill</v>
          </cell>
          <cell r="C178">
            <v>1</v>
          </cell>
          <cell r="D178">
            <v>7</v>
          </cell>
          <cell r="F178">
            <v>1</v>
          </cell>
        </row>
        <row r="179">
          <cell r="A179" t="str">
            <v>Kearney</v>
          </cell>
          <cell r="B179" t="str">
            <v>StL</v>
          </cell>
          <cell r="C179">
            <v>0</v>
          </cell>
          <cell r="D179">
            <v>0</v>
          </cell>
          <cell r="F179">
            <v>1</v>
          </cell>
        </row>
        <row r="180">
          <cell r="A180" t="str">
            <v>Neils</v>
          </cell>
          <cell r="B180" t="str">
            <v>StL</v>
          </cell>
          <cell r="C180">
            <v>1</v>
          </cell>
          <cell r="D180">
            <v>8</v>
          </cell>
          <cell r="F180">
            <v>4</v>
          </cell>
        </row>
        <row r="181">
          <cell r="A181" t="str">
            <v>Pollard</v>
          </cell>
          <cell r="B181" t="str">
            <v>StL</v>
          </cell>
          <cell r="C181">
            <v>1</v>
          </cell>
          <cell r="D181">
            <v>8</v>
          </cell>
          <cell r="F181">
            <v>6</v>
          </cell>
        </row>
        <row r="182">
          <cell r="A182" t="str">
            <v>Simons</v>
          </cell>
          <cell r="B182" t="str">
            <v>StL</v>
          </cell>
          <cell r="C182">
            <v>0</v>
          </cell>
          <cell r="D182">
            <v>0</v>
          </cell>
          <cell r="F182">
            <v>1</v>
          </cell>
        </row>
        <row r="183">
          <cell r="A183" t="str">
            <v>Townsend</v>
          </cell>
          <cell r="B183" t="str">
            <v>StL</v>
          </cell>
          <cell r="C183">
            <v>0</v>
          </cell>
          <cell r="D183">
            <v>0</v>
          </cell>
          <cell r="F183">
            <v>1</v>
          </cell>
        </row>
        <row r="184">
          <cell r="A184" t="str">
            <v>Williams</v>
          </cell>
          <cell r="B184" t="str">
            <v>StL</v>
          </cell>
          <cell r="C184">
            <v>0</v>
          </cell>
          <cell r="D184">
            <v>0</v>
          </cell>
          <cell r="F184">
            <v>1</v>
          </cell>
        </row>
        <row r="185">
          <cell r="A185" t="str">
            <v>Yankowski</v>
          </cell>
          <cell r="B185" t="str">
            <v>StL</v>
          </cell>
          <cell r="C185">
            <v>0</v>
          </cell>
          <cell r="D185">
            <v>0</v>
          </cell>
          <cell r="F185">
            <v>1.5</v>
          </cell>
        </row>
        <row r="186">
          <cell r="A186" t="str">
            <v>Zook</v>
          </cell>
          <cell r="B186" t="str">
            <v>StL</v>
          </cell>
          <cell r="C186">
            <v>0.5</v>
          </cell>
          <cell r="D186">
            <v>4.5</v>
          </cell>
          <cell r="F186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Cle"/>
      <sheetName val="vs Chi"/>
      <sheetName val="at Hou"/>
      <sheetName val="at NYG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66</v>
          </cell>
          <cell r="M6">
            <v>99</v>
          </cell>
        </row>
        <row r="7">
          <cell r="D7">
            <v>34</v>
          </cell>
          <cell r="M7">
            <v>60</v>
          </cell>
        </row>
        <row r="8">
          <cell r="D8">
            <v>27</v>
          </cell>
          <cell r="M8">
            <v>33</v>
          </cell>
        </row>
        <row r="9">
          <cell r="D9">
            <v>5</v>
          </cell>
          <cell r="M9">
            <v>6</v>
          </cell>
        </row>
        <row r="10">
          <cell r="C10">
            <v>21</v>
          </cell>
          <cell r="D10">
            <v>47</v>
          </cell>
          <cell r="E10">
            <v>0.44680851063829785</v>
          </cell>
          <cell r="N10">
            <v>0.34883720930232559</v>
          </cell>
          <cell r="R10" t="str">
            <v>21/47</v>
          </cell>
          <cell r="S10" t="str">
            <v>15/43</v>
          </cell>
        </row>
        <row r="12">
          <cell r="D12">
            <v>130</v>
          </cell>
          <cell r="M12">
            <v>192</v>
          </cell>
        </row>
        <row r="13">
          <cell r="D13">
            <v>605</v>
          </cell>
          <cell r="M13">
            <v>1095</v>
          </cell>
        </row>
        <row r="14">
          <cell r="D14">
            <v>4.6538461538461542</v>
          </cell>
          <cell r="M14">
            <v>5.703125</v>
          </cell>
        </row>
        <row r="16">
          <cell r="D16">
            <v>128</v>
          </cell>
          <cell r="M16">
            <v>97</v>
          </cell>
        </row>
        <row r="17">
          <cell r="D17">
            <v>47</v>
          </cell>
          <cell r="M17">
            <v>60</v>
          </cell>
        </row>
        <row r="18">
          <cell r="D18">
            <v>36.71875</v>
          </cell>
          <cell r="M18">
            <v>61.855670103092784</v>
          </cell>
        </row>
        <row r="19">
          <cell r="D19">
            <v>571</v>
          </cell>
          <cell r="M19">
            <v>793</v>
          </cell>
        </row>
        <row r="20">
          <cell r="D20">
            <v>4</v>
          </cell>
          <cell r="M20">
            <v>6</v>
          </cell>
        </row>
        <row r="21">
          <cell r="D21">
            <v>24</v>
          </cell>
          <cell r="M21">
            <v>35</v>
          </cell>
        </row>
        <row r="22">
          <cell r="D22">
            <v>547</v>
          </cell>
          <cell r="M22">
            <v>758</v>
          </cell>
        </row>
        <row r="23">
          <cell r="D23">
            <v>4.1439393939393936</v>
          </cell>
          <cell r="M23">
            <v>7.3592233009708741</v>
          </cell>
        </row>
        <row r="24">
          <cell r="D24">
            <v>12.148936170212766</v>
          </cell>
          <cell r="M24">
            <v>13.216666666666667</v>
          </cell>
        </row>
        <row r="27">
          <cell r="D27">
            <v>1152</v>
          </cell>
          <cell r="M27">
            <v>1853</v>
          </cell>
        </row>
        <row r="28">
          <cell r="D28">
            <v>52.517361111111114</v>
          </cell>
          <cell r="M28">
            <v>59.093362115488404</v>
          </cell>
        </row>
        <row r="29">
          <cell r="D29">
            <v>47.482638888888893</v>
          </cell>
          <cell r="M29">
            <v>40.906637884511603</v>
          </cell>
        </row>
        <row r="31">
          <cell r="D31">
            <v>262</v>
          </cell>
          <cell r="M31">
            <v>295</v>
          </cell>
        </row>
        <row r="32">
          <cell r="D32">
            <v>4.3969465648854964</v>
          </cell>
          <cell r="M32">
            <v>6.2813559322033896</v>
          </cell>
        </row>
        <row r="35">
          <cell r="D35">
            <v>13</v>
          </cell>
          <cell r="M35">
            <v>3</v>
          </cell>
        </row>
        <row r="36">
          <cell r="D36">
            <v>151</v>
          </cell>
          <cell r="M36">
            <v>77</v>
          </cell>
        </row>
        <row r="37">
          <cell r="D37">
            <v>0</v>
          </cell>
          <cell r="M37">
            <v>0</v>
          </cell>
        </row>
        <row r="39">
          <cell r="D39">
            <v>24</v>
          </cell>
          <cell r="M39">
            <v>18</v>
          </cell>
        </row>
        <row r="40">
          <cell r="D40">
            <v>750</v>
          </cell>
          <cell r="M40">
            <v>685</v>
          </cell>
        </row>
        <row r="41">
          <cell r="D41">
            <v>31.25</v>
          </cell>
          <cell r="M41">
            <v>38.055555555555557</v>
          </cell>
        </row>
        <row r="43">
          <cell r="D43">
            <v>8</v>
          </cell>
          <cell r="M43">
            <v>9</v>
          </cell>
        </row>
        <row r="44">
          <cell r="D44">
            <v>58</v>
          </cell>
          <cell r="M44">
            <v>75</v>
          </cell>
        </row>
        <row r="45">
          <cell r="D45">
            <v>7.25</v>
          </cell>
          <cell r="M45">
            <v>8.3333333333333339</v>
          </cell>
        </row>
        <row r="46">
          <cell r="D46">
            <v>0</v>
          </cell>
          <cell r="M46">
            <v>0</v>
          </cell>
        </row>
        <row r="48">
          <cell r="D48">
            <v>26</v>
          </cell>
          <cell r="M48">
            <v>14</v>
          </cell>
        </row>
        <row r="49">
          <cell r="D49">
            <v>492</v>
          </cell>
          <cell r="M49">
            <v>251</v>
          </cell>
        </row>
        <row r="50">
          <cell r="D50">
            <v>18.923076923076923</v>
          </cell>
          <cell r="M50">
            <v>17.928571428571427</v>
          </cell>
        </row>
        <row r="51">
          <cell r="D51">
            <v>0</v>
          </cell>
          <cell r="M51">
            <v>0</v>
          </cell>
        </row>
        <row r="53">
          <cell r="D53">
            <v>22</v>
          </cell>
          <cell r="M53">
            <v>44</v>
          </cell>
        </row>
        <row r="54">
          <cell r="D54">
            <v>184</v>
          </cell>
          <cell r="M54">
            <v>370</v>
          </cell>
        </row>
        <row r="56">
          <cell r="D56">
            <v>8</v>
          </cell>
          <cell r="M56">
            <v>12</v>
          </cell>
        </row>
        <row r="57">
          <cell r="D57">
            <v>3</v>
          </cell>
          <cell r="M57">
            <v>5</v>
          </cell>
        </row>
        <row r="58">
          <cell r="D58">
            <v>0</v>
          </cell>
          <cell r="M58">
            <v>0</v>
          </cell>
        </row>
        <row r="59">
          <cell r="D59">
            <v>7</v>
          </cell>
          <cell r="M59">
            <v>5</v>
          </cell>
        </row>
        <row r="60">
          <cell r="D60">
            <v>0</v>
          </cell>
          <cell r="M60">
            <v>0</v>
          </cell>
        </row>
        <row r="62">
          <cell r="D62">
            <v>61</v>
          </cell>
          <cell r="M62">
            <v>163</v>
          </cell>
        </row>
        <row r="63">
          <cell r="D63">
            <v>7</v>
          </cell>
          <cell r="M63">
            <v>20</v>
          </cell>
        </row>
        <row r="64">
          <cell r="D64">
            <v>4</v>
          </cell>
          <cell r="M64">
            <v>10</v>
          </cell>
        </row>
        <row r="65">
          <cell r="D65">
            <v>3</v>
          </cell>
          <cell r="M65">
            <v>10</v>
          </cell>
        </row>
        <row r="66">
          <cell r="D66">
            <v>0</v>
          </cell>
          <cell r="M66">
            <v>0</v>
          </cell>
        </row>
        <row r="67">
          <cell r="D67">
            <v>7</v>
          </cell>
          <cell r="M67">
            <v>19</v>
          </cell>
        </row>
        <row r="68">
          <cell r="D68">
            <v>0</v>
          </cell>
          <cell r="M68">
            <v>0</v>
          </cell>
        </row>
        <row r="69">
          <cell r="D69">
            <v>4</v>
          </cell>
          <cell r="M69">
            <v>8</v>
          </cell>
        </row>
        <row r="70">
          <cell r="D70">
            <v>5</v>
          </cell>
          <cell r="M70">
            <v>10</v>
          </cell>
        </row>
        <row r="71">
          <cell r="D71">
            <v>80</v>
          </cell>
          <cell r="M71">
            <v>80</v>
          </cell>
        </row>
        <row r="72">
          <cell r="D72" t="str">
            <v>29:08</v>
          </cell>
          <cell r="M72" t="str">
            <v>34:24</v>
          </cell>
        </row>
        <row r="76">
          <cell r="A76" t="str">
            <v>Boykin</v>
          </cell>
          <cell r="B76" t="str">
            <v>SF</v>
          </cell>
          <cell r="C76">
            <v>20</v>
          </cell>
          <cell r="D76">
            <v>92</v>
          </cell>
          <cell r="F76">
            <v>29</v>
          </cell>
          <cell r="G76">
            <v>0</v>
          </cell>
          <cell r="H76">
            <v>0</v>
          </cell>
        </row>
        <row r="77">
          <cell r="A77" t="str">
            <v>Bull</v>
          </cell>
          <cell r="B77" t="str">
            <v>SF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Carr</v>
          </cell>
          <cell r="B78" t="str">
            <v>SF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DeBerg</v>
          </cell>
          <cell r="B79" t="str">
            <v>SF</v>
          </cell>
          <cell r="C79">
            <v>5</v>
          </cell>
          <cell r="D79">
            <v>4</v>
          </cell>
          <cell r="F79">
            <v>7</v>
          </cell>
          <cell r="G79">
            <v>0</v>
          </cell>
          <cell r="H79">
            <v>0</v>
          </cell>
        </row>
        <row r="80">
          <cell r="A80" t="str">
            <v>Elia</v>
          </cell>
          <cell r="B80" t="str">
            <v>SF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Ferrell</v>
          </cell>
          <cell r="B81" t="str">
            <v>SF</v>
          </cell>
          <cell r="C81">
            <v>27</v>
          </cell>
          <cell r="D81">
            <v>94</v>
          </cell>
          <cell r="F81">
            <v>19</v>
          </cell>
          <cell r="G81">
            <v>0</v>
          </cell>
          <cell r="H81">
            <v>1</v>
          </cell>
        </row>
        <row r="82">
          <cell r="A82" t="str">
            <v>Hofer</v>
          </cell>
          <cell r="B82" t="str">
            <v>SF</v>
          </cell>
          <cell r="C82">
            <v>23</v>
          </cell>
          <cell r="D82">
            <v>154</v>
          </cell>
          <cell r="F82">
            <v>40</v>
          </cell>
          <cell r="G82">
            <v>1</v>
          </cell>
          <cell r="H82">
            <v>0</v>
          </cell>
        </row>
        <row r="83">
          <cell r="A83" t="str">
            <v>Jones</v>
          </cell>
          <cell r="B83" t="str">
            <v>SF</v>
          </cell>
          <cell r="C83">
            <v>1</v>
          </cell>
          <cell r="D83">
            <v>13</v>
          </cell>
          <cell r="F83">
            <v>13</v>
          </cell>
          <cell r="G83">
            <v>0</v>
          </cell>
          <cell r="H83">
            <v>1</v>
          </cell>
        </row>
        <row r="84">
          <cell r="A84" t="str">
            <v>Simpson</v>
          </cell>
          <cell r="B84" t="str">
            <v>SF</v>
          </cell>
          <cell r="C84">
            <v>47</v>
          </cell>
          <cell r="D84">
            <v>181</v>
          </cell>
          <cell r="F84">
            <v>22</v>
          </cell>
          <cell r="G84">
            <v>3</v>
          </cell>
          <cell r="H84">
            <v>0</v>
          </cell>
        </row>
        <row r="85">
          <cell r="A85" t="str">
            <v>Solomon</v>
          </cell>
          <cell r="B85" t="str">
            <v>SF</v>
          </cell>
          <cell r="C85">
            <v>5</v>
          </cell>
          <cell r="D85">
            <v>63</v>
          </cell>
          <cell r="F85">
            <v>31</v>
          </cell>
          <cell r="G85">
            <v>0</v>
          </cell>
          <cell r="H85">
            <v>0</v>
          </cell>
        </row>
        <row r="86">
          <cell r="A86" t="str">
            <v>Williams</v>
          </cell>
          <cell r="B86" t="str">
            <v>SF</v>
          </cell>
          <cell r="C86">
            <v>2</v>
          </cell>
          <cell r="D86">
            <v>4</v>
          </cell>
          <cell r="F86">
            <v>3</v>
          </cell>
          <cell r="G86">
            <v>0</v>
          </cell>
          <cell r="H86">
            <v>0</v>
          </cell>
        </row>
        <row r="90">
          <cell r="A90" t="str">
            <v>Boyd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Boykin</v>
          </cell>
          <cell r="B91" t="str">
            <v>SF</v>
          </cell>
          <cell r="C91">
            <v>2</v>
          </cell>
          <cell r="D91">
            <v>32</v>
          </cell>
          <cell r="F91">
            <v>24</v>
          </cell>
          <cell r="G91">
            <v>0</v>
          </cell>
          <cell r="H91">
            <v>0</v>
          </cell>
        </row>
        <row r="92">
          <cell r="A92" t="str">
            <v>Ferrell</v>
          </cell>
          <cell r="B92" t="str">
            <v>SF</v>
          </cell>
          <cell r="C92">
            <v>3</v>
          </cell>
          <cell r="D92">
            <v>7</v>
          </cell>
          <cell r="F92">
            <v>4</v>
          </cell>
          <cell r="G92">
            <v>0</v>
          </cell>
          <cell r="H92">
            <v>0</v>
          </cell>
        </row>
        <row r="93">
          <cell r="A93" t="str">
            <v>Harrison</v>
          </cell>
          <cell r="B93" t="str">
            <v>SF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Hofer</v>
          </cell>
          <cell r="B94" t="str">
            <v>SF</v>
          </cell>
          <cell r="C94">
            <v>4</v>
          </cell>
          <cell r="D94">
            <v>78</v>
          </cell>
          <cell r="F94">
            <v>46</v>
          </cell>
          <cell r="G94">
            <v>0</v>
          </cell>
          <cell r="H94">
            <v>2</v>
          </cell>
        </row>
        <row r="95">
          <cell r="A95" t="str">
            <v>Jones</v>
          </cell>
          <cell r="B95" t="str">
            <v>SF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LeCount</v>
          </cell>
          <cell r="B96" t="str">
            <v>SF</v>
          </cell>
          <cell r="C96">
            <v>9</v>
          </cell>
          <cell r="D96">
            <v>136</v>
          </cell>
          <cell r="F96">
            <v>34</v>
          </cell>
          <cell r="G96">
            <v>1</v>
          </cell>
          <cell r="H96">
            <v>0</v>
          </cell>
        </row>
        <row r="97">
          <cell r="A97" t="str">
            <v>MacAfee</v>
          </cell>
          <cell r="B97" t="str">
            <v>SF</v>
          </cell>
          <cell r="C97">
            <v>9</v>
          </cell>
          <cell r="D97">
            <v>98</v>
          </cell>
          <cell r="F97">
            <v>25</v>
          </cell>
          <cell r="G97">
            <v>0</v>
          </cell>
          <cell r="H97">
            <v>0</v>
          </cell>
        </row>
        <row r="98">
          <cell r="A98" t="str">
            <v>Seal</v>
          </cell>
          <cell r="B98" t="str">
            <v>SF</v>
          </cell>
          <cell r="C98">
            <v>3</v>
          </cell>
          <cell r="D98">
            <v>28</v>
          </cell>
          <cell r="F98">
            <v>13</v>
          </cell>
          <cell r="G98">
            <v>0</v>
          </cell>
          <cell r="H98">
            <v>0</v>
          </cell>
        </row>
        <row r="99">
          <cell r="A99" t="str">
            <v>Simpson</v>
          </cell>
          <cell r="B99" t="str">
            <v>SF</v>
          </cell>
          <cell r="C99">
            <v>7</v>
          </cell>
          <cell r="D99">
            <v>75</v>
          </cell>
          <cell r="F99">
            <v>14</v>
          </cell>
          <cell r="G99">
            <v>1</v>
          </cell>
          <cell r="H99">
            <v>0</v>
          </cell>
        </row>
        <row r="100">
          <cell r="A100" t="str">
            <v>Solomon</v>
          </cell>
          <cell r="B100" t="str">
            <v>SF</v>
          </cell>
          <cell r="C100">
            <v>6</v>
          </cell>
          <cell r="D100">
            <v>86</v>
          </cell>
          <cell r="F100">
            <v>33</v>
          </cell>
          <cell r="G100">
            <v>1</v>
          </cell>
          <cell r="H100">
            <v>0</v>
          </cell>
        </row>
        <row r="101">
          <cell r="A101" t="str">
            <v>Steptoe</v>
          </cell>
          <cell r="B101" t="str">
            <v>SF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 t="str">
            <v>Williams</v>
          </cell>
          <cell r="B102" t="str">
            <v>SF</v>
          </cell>
          <cell r="C102">
            <v>4</v>
          </cell>
          <cell r="D102">
            <v>31</v>
          </cell>
          <cell r="F102">
            <v>12</v>
          </cell>
          <cell r="G102">
            <v>0</v>
          </cell>
          <cell r="H102">
            <v>0</v>
          </cell>
        </row>
        <row r="107">
          <cell r="A107" t="str">
            <v>Bull</v>
          </cell>
          <cell r="B107" t="str">
            <v>SF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DeBerg</v>
          </cell>
          <cell r="B108" t="str">
            <v>SF</v>
          </cell>
          <cell r="C108">
            <v>128</v>
          </cell>
          <cell r="D108">
            <v>47</v>
          </cell>
          <cell r="E108">
            <v>36.71875</v>
          </cell>
          <cell r="F108">
            <v>571</v>
          </cell>
          <cell r="G108">
            <v>3</v>
          </cell>
          <cell r="H108">
            <v>46</v>
          </cell>
          <cell r="I108">
            <v>13</v>
          </cell>
          <cell r="J108">
            <v>2.34375</v>
          </cell>
          <cell r="K108">
            <v>10.15625</v>
          </cell>
          <cell r="L108">
            <v>4.4609375</v>
          </cell>
          <cell r="M108">
            <v>19.498697916666668</v>
          </cell>
          <cell r="N108">
            <v>2</v>
          </cell>
          <cell r="O108">
            <v>4</v>
          </cell>
        </row>
        <row r="109">
          <cell r="A109" t="str">
            <v>Solomon</v>
          </cell>
          <cell r="B109" t="str">
            <v>SF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Threadgill</v>
          </cell>
          <cell r="B110" t="str">
            <v>SF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5">
          <cell r="A115" t="str">
            <v>Jones</v>
          </cell>
          <cell r="B115" t="str">
            <v>SF</v>
          </cell>
          <cell r="C115">
            <v>7</v>
          </cell>
          <cell r="D115">
            <v>1</v>
          </cell>
          <cell r="E115">
            <v>51</v>
          </cell>
          <cell r="G115">
            <v>23</v>
          </cell>
          <cell r="H115">
            <v>0</v>
          </cell>
          <cell r="I115">
            <v>0</v>
          </cell>
        </row>
        <row r="116">
          <cell r="A116" t="str">
            <v>Leonard</v>
          </cell>
          <cell r="B116" t="str">
            <v>SF</v>
          </cell>
          <cell r="C116">
            <v>1</v>
          </cell>
          <cell r="D116">
            <v>1</v>
          </cell>
          <cell r="E116">
            <v>7</v>
          </cell>
          <cell r="G116">
            <v>7</v>
          </cell>
          <cell r="H116">
            <v>0</v>
          </cell>
          <cell r="I116">
            <v>0</v>
          </cell>
        </row>
        <row r="117">
          <cell r="A117" t="str">
            <v>Roberson</v>
          </cell>
          <cell r="B117" t="str">
            <v>SF</v>
          </cell>
          <cell r="C117">
            <v>0</v>
          </cell>
          <cell r="D117">
            <v>0</v>
          </cell>
          <cell r="E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 t="str">
            <v>Shumann</v>
          </cell>
          <cell r="B118" t="str">
            <v>SF</v>
          </cell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 t="str">
            <v>Solomon</v>
          </cell>
          <cell r="B119" t="str">
            <v>SF</v>
          </cell>
          <cell r="C119">
            <v>0</v>
          </cell>
          <cell r="D119">
            <v>1</v>
          </cell>
          <cell r="E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 t="str">
            <v>Steptoe</v>
          </cell>
          <cell r="B120" t="str">
            <v>SF</v>
          </cell>
          <cell r="C120">
            <v>0</v>
          </cell>
          <cell r="D120">
            <v>0</v>
          </cell>
          <cell r="E120">
            <v>0</v>
          </cell>
          <cell r="G120">
            <v>0</v>
          </cell>
          <cell r="H120">
            <v>0</v>
          </cell>
          <cell r="I120">
            <v>0</v>
          </cell>
        </row>
        <row r="125">
          <cell r="A125" t="str">
            <v>Boykin</v>
          </cell>
          <cell r="B125" t="str">
            <v>SF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Downing</v>
          </cell>
          <cell r="B126" t="str">
            <v>SF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Ferrell</v>
          </cell>
          <cell r="B127" t="str">
            <v>SF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Hofer</v>
          </cell>
          <cell r="B128" t="str">
            <v>SF</v>
          </cell>
          <cell r="C128">
            <v>6</v>
          </cell>
          <cell r="D128">
            <v>154</v>
          </cell>
          <cell r="F128">
            <v>43</v>
          </cell>
          <cell r="G128">
            <v>0</v>
          </cell>
          <cell r="H128">
            <v>0</v>
          </cell>
        </row>
        <row r="129">
          <cell r="A129" t="str">
            <v>Hughes</v>
          </cell>
          <cell r="B129" t="str">
            <v>SF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LeCount</v>
          </cell>
          <cell r="B130" t="str">
            <v>SF</v>
          </cell>
          <cell r="C130">
            <v>4</v>
          </cell>
          <cell r="D130">
            <v>76</v>
          </cell>
          <cell r="F130">
            <v>22</v>
          </cell>
          <cell r="G130">
            <v>0</v>
          </cell>
          <cell r="H130">
            <v>0</v>
          </cell>
        </row>
        <row r="131">
          <cell r="A131" t="str">
            <v>Nichols</v>
          </cell>
          <cell r="B131" t="str">
            <v>SF</v>
          </cell>
          <cell r="C131">
            <v>1</v>
          </cell>
          <cell r="D131">
            <v>24</v>
          </cell>
          <cell r="F131">
            <v>24</v>
          </cell>
          <cell r="G131">
            <v>0</v>
          </cell>
          <cell r="H131">
            <v>0</v>
          </cell>
        </row>
        <row r="132">
          <cell r="A132" t="str">
            <v>Quillan</v>
          </cell>
          <cell r="B132" t="str">
            <v>SF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>Walker</v>
          </cell>
          <cell r="B133" t="str">
            <v>SF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>Williams</v>
          </cell>
          <cell r="B134" t="str">
            <v>SF</v>
          </cell>
          <cell r="C134">
            <v>15</v>
          </cell>
          <cell r="D134">
            <v>238</v>
          </cell>
          <cell r="F134">
            <v>41</v>
          </cell>
          <cell r="G134">
            <v>0</v>
          </cell>
          <cell r="H134">
            <v>2</v>
          </cell>
        </row>
        <row r="138">
          <cell r="A138" t="str">
            <v>Connell</v>
          </cell>
          <cell r="B138" t="str">
            <v>SF</v>
          </cell>
          <cell r="C138">
            <v>23</v>
          </cell>
          <cell r="D138">
            <v>750</v>
          </cell>
          <cell r="F138">
            <v>64</v>
          </cell>
          <cell r="G138">
            <v>1</v>
          </cell>
          <cell r="H138">
            <v>0</v>
          </cell>
        </row>
        <row r="146">
          <cell r="A146" t="str">
            <v>Wersching</v>
          </cell>
          <cell r="B146" t="str">
            <v>SF</v>
          </cell>
          <cell r="C146">
            <v>15</v>
          </cell>
          <cell r="D146">
            <v>1</v>
          </cell>
          <cell r="E146">
            <v>7</v>
          </cell>
          <cell r="F146">
            <v>7</v>
          </cell>
          <cell r="G146">
            <v>5</v>
          </cell>
          <cell r="H146">
            <v>4</v>
          </cell>
          <cell r="J146">
            <v>43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2</v>
          </cell>
          <cell r="R146">
            <v>3</v>
          </cell>
          <cell r="S146">
            <v>2</v>
          </cell>
          <cell r="T146">
            <v>0</v>
          </cell>
          <cell r="U146">
            <v>0</v>
          </cell>
        </row>
        <row r="152">
          <cell r="A152" t="str">
            <v>Bunz</v>
          </cell>
          <cell r="B152" t="str">
            <v>SF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Crist</v>
          </cell>
          <cell r="B153" t="str">
            <v>SF</v>
          </cell>
          <cell r="C153">
            <v>1</v>
          </cell>
          <cell r="D153">
            <v>34</v>
          </cell>
          <cell r="F153">
            <v>34</v>
          </cell>
          <cell r="G153">
            <v>0</v>
          </cell>
          <cell r="H153">
            <v>0</v>
          </cell>
        </row>
        <row r="154">
          <cell r="A154" t="str">
            <v>Leonard</v>
          </cell>
          <cell r="C154">
            <v>1</v>
          </cell>
          <cell r="D154">
            <v>15</v>
          </cell>
          <cell r="F154">
            <v>15</v>
          </cell>
          <cell r="G154">
            <v>0</v>
          </cell>
          <cell r="H154">
            <v>0</v>
          </cell>
        </row>
        <row r="155">
          <cell r="A155" t="str">
            <v>Lewis</v>
          </cell>
          <cell r="B155" t="str">
            <v>SF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Nichols</v>
          </cell>
          <cell r="B156" t="str">
            <v>SF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Odom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Roberson</v>
          </cell>
          <cell r="B158" t="str">
            <v>SF</v>
          </cell>
          <cell r="C158">
            <v>1</v>
          </cell>
          <cell r="D158">
            <v>28</v>
          </cell>
          <cell r="F158">
            <v>28</v>
          </cell>
          <cell r="G158">
            <v>0</v>
          </cell>
          <cell r="H158">
            <v>0</v>
          </cell>
        </row>
        <row r="167">
          <cell r="A167" t="str">
            <v>Bradley</v>
          </cell>
          <cell r="B167" t="str">
            <v>SF</v>
          </cell>
          <cell r="C167">
            <v>0.5</v>
          </cell>
          <cell r="D167">
            <v>4</v>
          </cell>
          <cell r="F167">
            <v>2</v>
          </cell>
        </row>
        <row r="168">
          <cell r="A168" t="str">
            <v>Bunz</v>
          </cell>
          <cell r="B168" t="str">
            <v>SF</v>
          </cell>
          <cell r="C168">
            <v>1</v>
          </cell>
          <cell r="D168">
            <v>6</v>
          </cell>
          <cell r="F168">
            <v>3</v>
          </cell>
        </row>
        <row r="169">
          <cell r="A169" t="str">
            <v>Elam</v>
          </cell>
          <cell r="B169" t="str">
            <v>SF</v>
          </cell>
          <cell r="C169">
            <v>0</v>
          </cell>
          <cell r="D169">
            <v>0</v>
          </cell>
          <cell r="F169">
            <v>1</v>
          </cell>
        </row>
        <row r="170">
          <cell r="A170" t="str">
            <v>Elia</v>
          </cell>
          <cell r="B170" t="str">
            <v>SF</v>
          </cell>
          <cell r="C170">
            <v>0</v>
          </cell>
          <cell r="D170">
            <v>0</v>
          </cell>
          <cell r="F170">
            <v>1</v>
          </cell>
        </row>
        <row r="171">
          <cell r="A171" t="str">
            <v>Galigher</v>
          </cell>
          <cell r="B171" t="str">
            <v>SF</v>
          </cell>
          <cell r="C171">
            <v>0</v>
          </cell>
          <cell r="D171">
            <v>0</v>
          </cell>
          <cell r="F171">
            <v>1</v>
          </cell>
        </row>
        <row r="172">
          <cell r="A172" t="str">
            <v>Hardman</v>
          </cell>
          <cell r="B172" t="str">
            <v>SF</v>
          </cell>
          <cell r="C172">
            <v>1</v>
          </cell>
          <cell r="D172">
            <v>5</v>
          </cell>
          <cell r="F172">
            <v>11.5</v>
          </cell>
        </row>
        <row r="173">
          <cell r="A173" t="str">
            <v>Harris</v>
          </cell>
          <cell r="B173" t="str">
            <v>SF</v>
          </cell>
          <cell r="C173">
            <v>0.5</v>
          </cell>
          <cell r="D173">
            <v>4</v>
          </cell>
          <cell r="F173">
            <v>3</v>
          </cell>
        </row>
        <row r="174">
          <cell r="A174" t="str">
            <v>Jury</v>
          </cell>
          <cell r="B174" t="str">
            <v>SF</v>
          </cell>
          <cell r="C174">
            <v>0</v>
          </cell>
          <cell r="D174">
            <v>0</v>
          </cell>
          <cell r="F174">
            <v>1.5</v>
          </cell>
        </row>
        <row r="175">
          <cell r="A175" t="str">
            <v>Nichols</v>
          </cell>
          <cell r="B175" t="str">
            <v>SF</v>
          </cell>
          <cell r="C175">
            <v>0</v>
          </cell>
          <cell r="D175">
            <v>0</v>
          </cell>
          <cell r="F175">
            <v>1</v>
          </cell>
        </row>
        <row r="176">
          <cell r="A176" t="str">
            <v>Reese</v>
          </cell>
          <cell r="B176" t="str">
            <v>SF</v>
          </cell>
          <cell r="C176">
            <v>2</v>
          </cell>
          <cell r="D176">
            <v>12</v>
          </cell>
          <cell r="F176">
            <v>6</v>
          </cell>
        </row>
        <row r="177">
          <cell r="A177" t="str">
            <v>Webb</v>
          </cell>
          <cell r="B177" t="str">
            <v>SF</v>
          </cell>
          <cell r="C177">
            <v>1</v>
          </cell>
          <cell r="D177">
            <v>4</v>
          </cell>
          <cell r="F177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NYG"/>
      <sheetName val="vs Det"/>
      <sheetName val="at Min"/>
      <sheetName val="vs Atl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44</v>
          </cell>
          <cell r="M6">
            <v>59</v>
          </cell>
        </row>
        <row r="7">
          <cell r="D7">
            <v>20</v>
          </cell>
          <cell r="M7">
            <v>23</v>
          </cell>
        </row>
        <row r="8">
          <cell r="D8">
            <v>19</v>
          </cell>
          <cell r="M8">
            <v>28</v>
          </cell>
        </row>
        <row r="9">
          <cell r="D9">
            <v>5</v>
          </cell>
          <cell r="M9">
            <v>8</v>
          </cell>
        </row>
        <row r="10">
          <cell r="C10">
            <v>12</v>
          </cell>
          <cell r="D10">
            <v>46</v>
          </cell>
          <cell r="E10">
            <v>0.2608695652173913</v>
          </cell>
          <cell r="N10">
            <v>0.27777777777777779</v>
          </cell>
          <cell r="R10" t="str">
            <v>12/46</v>
          </cell>
          <cell r="S10" t="str">
            <v>15/54</v>
          </cell>
        </row>
        <row r="12">
          <cell r="D12">
            <v>140</v>
          </cell>
          <cell r="M12">
            <v>125</v>
          </cell>
        </row>
        <row r="13">
          <cell r="D13">
            <v>404</v>
          </cell>
          <cell r="M13">
            <v>371</v>
          </cell>
        </row>
        <row r="14">
          <cell r="D14">
            <v>2.8857142857142857</v>
          </cell>
          <cell r="M14">
            <v>2.968</v>
          </cell>
        </row>
        <row r="16">
          <cell r="D16">
            <v>83</v>
          </cell>
          <cell r="M16">
            <v>114</v>
          </cell>
        </row>
        <row r="17">
          <cell r="D17">
            <v>33</v>
          </cell>
          <cell r="M17">
            <v>60</v>
          </cell>
        </row>
        <row r="18">
          <cell r="D18">
            <v>39.75903614457831</v>
          </cell>
          <cell r="M18">
            <v>52.631578947368418</v>
          </cell>
        </row>
        <row r="19">
          <cell r="D19">
            <v>426</v>
          </cell>
          <cell r="M19">
            <v>576</v>
          </cell>
        </row>
        <row r="20">
          <cell r="D20">
            <v>12</v>
          </cell>
          <cell r="M20">
            <v>13</v>
          </cell>
        </row>
        <row r="21">
          <cell r="D21">
            <v>106</v>
          </cell>
          <cell r="M21">
            <v>109</v>
          </cell>
        </row>
        <row r="22">
          <cell r="D22">
            <v>320</v>
          </cell>
          <cell r="M22">
            <v>467</v>
          </cell>
        </row>
        <row r="23">
          <cell r="D23">
            <v>3.3684210526315788</v>
          </cell>
          <cell r="M23">
            <v>3.6771653543307088</v>
          </cell>
        </row>
        <row r="24">
          <cell r="D24">
            <v>12.909090909090908</v>
          </cell>
          <cell r="M24">
            <v>9.6</v>
          </cell>
        </row>
        <row r="27">
          <cell r="D27">
            <v>724</v>
          </cell>
          <cell r="M27">
            <v>838</v>
          </cell>
        </row>
        <row r="28">
          <cell r="D28">
            <v>55.80110497237569</v>
          </cell>
          <cell r="M28">
            <v>44.272076372315034</v>
          </cell>
        </row>
        <row r="29">
          <cell r="D29">
            <v>44.19889502762431</v>
          </cell>
          <cell r="M29">
            <v>55.727923627684959</v>
          </cell>
        </row>
        <row r="31">
          <cell r="D31">
            <v>235</v>
          </cell>
          <cell r="M31">
            <v>252</v>
          </cell>
        </row>
        <row r="32">
          <cell r="D32">
            <v>3.0808510638297872</v>
          </cell>
          <cell r="M32">
            <v>3.3253968253968256</v>
          </cell>
        </row>
        <row r="35">
          <cell r="D35">
            <v>7</v>
          </cell>
          <cell r="M35">
            <v>5</v>
          </cell>
        </row>
        <row r="36">
          <cell r="D36">
            <v>122</v>
          </cell>
          <cell r="M36">
            <v>67</v>
          </cell>
        </row>
        <row r="37">
          <cell r="D37">
            <v>2</v>
          </cell>
          <cell r="M37">
            <v>0</v>
          </cell>
        </row>
        <row r="39">
          <cell r="D39">
            <v>29</v>
          </cell>
          <cell r="M39">
            <v>33</v>
          </cell>
        </row>
        <row r="40">
          <cell r="D40">
            <v>1154</v>
          </cell>
          <cell r="M40">
            <v>1297</v>
          </cell>
        </row>
        <row r="41">
          <cell r="D41">
            <v>39.793103448275865</v>
          </cell>
          <cell r="M41">
            <v>39.303030303030305</v>
          </cell>
        </row>
        <row r="43">
          <cell r="D43">
            <v>19</v>
          </cell>
          <cell r="M43">
            <v>11</v>
          </cell>
        </row>
        <row r="44">
          <cell r="D44">
            <v>177</v>
          </cell>
          <cell r="M44">
            <v>115</v>
          </cell>
        </row>
        <row r="45">
          <cell r="D45">
            <v>9.3157894736842106</v>
          </cell>
          <cell r="M45">
            <v>10.454545454545455</v>
          </cell>
        </row>
        <row r="46">
          <cell r="D46">
            <v>0</v>
          </cell>
          <cell r="M46">
            <v>0</v>
          </cell>
        </row>
        <row r="48">
          <cell r="D48">
            <v>12</v>
          </cell>
          <cell r="M48">
            <v>11</v>
          </cell>
        </row>
        <row r="49">
          <cell r="D49">
            <v>207</v>
          </cell>
          <cell r="M49">
            <v>251</v>
          </cell>
        </row>
        <row r="50">
          <cell r="D50">
            <v>17.25</v>
          </cell>
          <cell r="M50">
            <v>22.818181818181817</v>
          </cell>
        </row>
        <row r="51">
          <cell r="D51">
            <v>0</v>
          </cell>
          <cell r="M51">
            <v>0</v>
          </cell>
        </row>
        <row r="53">
          <cell r="D53">
            <v>23</v>
          </cell>
          <cell r="M53">
            <v>27</v>
          </cell>
        </row>
        <row r="54">
          <cell r="D54">
            <v>207</v>
          </cell>
          <cell r="M54">
            <v>214</v>
          </cell>
        </row>
        <row r="56">
          <cell r="D56">
            <v>11</v>
          </cell>
          <cell r="M56">
            <v>9</v>
          </cell>
        </row>
        <row r="57">
          <cell r="D57">
            <v>7</v>
          </cell>
          <cell r="M57">
            <v>6</v>
          </cell>
        </row>
        <row r="58">
          <cell r="D58">
            <v>0</v>
          </cell>
          <cell r="M58">
            <v>0</v>
          </cell>
        </row>
        <row r="59">
          <cell r="D59">
            <v>2</v>
          </cell>
          <cell r="M59">
            <v>5</v>
          </cell>
        </row>
        <row r="60">
          <cell r="D60">
            <v>0</v>
          </cell>
          <cell r="M60">
            <v>0</v>
          </cell>
        </row>
        <row r="62">
          <cell r="D62">
            <v>39</v>
          </cell>
          <cell r="M62">
            <v>62</v>
          </cell>
        </row>
        <row r="63">
          <cell r="D63">
            <v>3</v>
          </cell>
          <cell r="M63">
            <v>6</v>
          </cell>
        </row>
        <row r="64">
          <cell r="D64">
            <v>0</v>
          </cell>
          <cell r="M64">
            <v>2</v>
          </cell>
        </row>
        <row r="65">
          <cell r="D65">
            <v>3</v>
          </cell>
          <cell r="M65">
            <v>2</v>
          </cell>
        </row>
        <row r="66">
          <cell r="D66">
            <v>0</v>
          </cell>
          <cell r="M66">
            <v>2</v>
          </cell>
        </row>
        <row r="67">
          <cell r="D67">
            <v>3</v>
          </cell>
          <cell r="M67">
            <v>6</v>
          </cell>
        </row>
        <row r="68">
          <cell r="D68">
            <v>0</v>
          </cell>
          <cell r="M68">
            <v>1</v>
          </cell>
        </row>
        <row r="69">
          <cell r="D69">
            <v>6</v>
          </cell>
          <cell r="M69">
            <v>6</v>
          </cell>
        </row>
        <row r="70">
          <cell r="D70">
            <v>9</v>
          </cell>
          <cell r="M70">
            <v>8</v>
          </cell>
        </row>
        <row r="71">
          <cell r="D71">
            <v>66.666666666666657</v>
          </cell>
          <cell r="M71">
            <v>75</v>
          </cell>
        </row>
        <row r="72">
          <cell r="D72" t="str">
            <v>29:16</v>
          </cell>
          <cell r="M72" t="str">
            <v>30:44</v>
          </cell>
        </row>
        <row r="76">
          <cell r="A76" t="str">
            <v>Bell</v>
          </cell>
          <cell r="B76" t="str">
            <v>TB</v>
          </cell>
          <cell r="C76">
            <v>52</v>
          </cell>
          <cell r="D76">
            <v>133</v>
          </cell>
          <cell r="F76">
            <v>10</v>
          </cell>
          <cell r="G76">
            <v>0</v>
          </cell>
          <cell r="H76">
            <v>2</v>
          </cell>
        </row>
        <row r="77">
          <cell r="A77" t="str">
            <v>Carter</v>
          </cell>
          <cell r="B77" t="str">
            <v>TB</v>
          </cell>
          <cell r="C77">
            <v>16</v>
          </cell>
          <cell r="D77">
            <v>61</v>
          </cell>
          <cell r="F77">
            <v>12</v>
          </cell>
          <cell r="G77">
            <v>0</v>
          </cell>
          <cell r="H77">
            <v>1</v>
          </cell>
        </row>
        <row r="78">
          <cell r="A78" t="str">
            <v>Davis</v>
          </cell>
          <cell r="B78" t="str">
            <v>TB</v>
          </cell>
          <cell r="C78">
            <v>14</v>
          </cell>
          <cell r="D78">
            <v>46</v>
          </cell>
          <cell r="F78">
            <v>16</v>
          </cell>
          <cell r="G78">
            <v>0</v>
          </cell>
          <cell r="H78">
            <v>0</v>
          </cell>
        </row>
        <row r="79">
          <cell r="A79" t="str">
            <v>DuBose</v>
          </cell>
          <cell r="B79" t="str">
            <v>TB</v>
          </cell>
          <cell r="C79">
            <v>40</v>
          </cell>
          <cell r="D79">
            <v>109</v>
          </cell>
          <cell r="F79">
            <v>22</v>
          </cell>
          <cell r="G79">
            <v>0</v>
          </cell>
          <cell r="H79">
            <v>0</v>
          </cell>
        </row>
        <row r="80">
          <cell r="A80" t="str">
            <v>Giles</v>
          </cell>
          <cell r="B80" t="str">
            <v>TB</v>
          </cell>
          <cell r="C80">
            <v>1</v>
          </cell>
          <cell r="D80">
            <v>-3</v>
          </cell>
          <cell r="F80">
            <v>-3</v>
          </cell>
          <cell r="G80">
            <v>0</v>
          </cell>
          <cell r="H80">
            <v>0</v>
          </cell>
        </row>
        <row r="81">
          <cell r="A81" t="str">
            <v>Green</v>
          </cell>
          <cell r="B81" t="str">
            <v>TB</v>
          </cell>
          <cell r="C81">
            <v>0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Huff</v>
          </cell>
          <cell r="B82" t="str">
            <v>TB</v>
          </cell>
          <cell r="C82">
            <v>1</v>
          </cell>
          <cell r="D82">
            <v>7</v>
          </cell>
          <cell r="F82">
            <v>7</v>
          </cell>
          <cell r="G82">
            <v>0</v>
          </cell>
          <cell r="H82">
            <v>0</v>
          </cell>
        </row>
        <row r="83">
          <cell r="A83" t="str">
            <v>Mucker</v>
          </cell>
          <cell r="B83" t="str">
            <v>TB</v>
          </cell>
          <cell r="C83">
            <v>4</v>
          </cell>
          <cell r="D83">
            <v>35</v>
          </cell>
          <cell r="F83">
            <v>29</v>
          </cell>
          <cell r="G83">
            <v>0</v>
          </cell>
          <cell r="H83">
            <v>0</v>
          </cell>
        </row>
        <row r="84">
          <cell r="A84" t="str">
            <v>Rae</v>
          </cell>
          <cell r="B84" t="str">
            <v>TB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Ragsdale</v>
          </cell>
          <cell r="B85" t="str">
            <v>TB</v>
          </cell>
          <cell r="C85">
            <v>5</v>
          </cell>
          <cell r="D85">
            <v>17</v>
          </cell>
          <cell r="F85">
            <v>8</v>
          </cell>
          <cell r="G85">
            <v>0</v>
          </cell>
          <cell r="H85">
            <v>0</v>
          </cell>
        </row>
        <row r="86">
          <cell r="A86" t="str">
            <v>White,C</v>
          </cell>
          <cell r="B86" t="str">
            <v>TB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>Williams</v>
          </cell>
          <cell r="B87" t="str">
            <v>TB</v>
          </cell>
          <cell r="C87">
            <v>7</v>
          </cell>
          <cell r="D87">
            <v>-1</v>
          </cell>
          <cell r="F87">
            <v>2</v>
          </cell>
          <cell r="G87">
            <v>0</v>
          </cell>
          <cell r="H87">
            <v>0</v>
          </cell>
        </row>
        <row r="90">
          <cell r="A90" t="str">
            <v>Bell</v>
          </cell>
          <cell r="B90" t="str">
            <v>TB</v>
          </cell>
          <cell r="C90">
            <v>7</v>
          </cell>
          <cell r="D90">
            <v>59</v>
          </cell>
          <cell r="F90">
            <v>15</v>
          </cell>
          <cell r="G90">
            <v>0</v>
          </cell>
          <cell r="H90">
            <v>0</v>
          </cell>
        </row>
        <row r="91">
          <cell r="A91" t="str">
            <v>Carter</v>
          </cell>
          <cell r="B91" t="str">
            <v>TB</v>
          </cell>
          <cell r="C91">
            <v>3</v>
          </cell>
          <cell r="D91">
            <v>22</v>
          </cell>
          <cell r="F91">
            <v>13</v>
          </cell>
          <cell r="G91">
            <v>1</v>
          </cell>
          <cell r="H91">
            <v>0</v>
          </cell>
        </row>
        <row r="92">
          <cell r="A92" t="str">
            <v>Davis</v>
          </cell>
          <cell r="B92" t="str">
            <v>TB</v>
          </cell>
          <cell r="C92">
            <v>1</v>
          </cell>
          <cell r="D92">
            <v>-2</v>
          </cell>
          <cell r="F92">
            <v>-2</v>
          </cell>
          <cell r="G92">
            <v>0</v>
          </cell>
          <cell r="H92">
            <v>0</v>
          </cell>
        </row>
        <row r="93">
          <cell r="A93" t="str">
            <v>DuBose</v>
          </cell>
          <cell r="B93" t="str">
            <v>TB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Giles</v>
          </cell>
          <cell r="B94" t="str">
            <v>TB</v>
          </cell>
          <cell r="C94">
            <v>1</v>
          </cell>
          <cell r="D94">
            <v>3</v>
          </cell>
          <cell r="F94">
            <v>3</v>
          </cell>
          <cell r="G94">
            <v>0</v>
          </cell>
          <cell r="H94">
            <v>0</v>
          </cell>
        </row>
        <row r="95">
          <cell r="A95" t="str">
            <v>Grant</v>
          </cell>
          <cell r="B95" t="str">
            <v>TB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Hagins</v>
          </cell>
          <cell r="B96" t="str">
            <v>TB</v>
          </cell>
          <cell r="C96">
            <v>6</v>
          </cell>
          <cell r="D96">
            <v>75</v>
          </cell>
          <cell r="F96">
            <v>21</v>
          </cell>
          <cell r="G96">
            <v>0</v>
          </cell>
          <cell r="H96">
            <v>1</v>
          </cell>
        </row>
        <row r="97">
          <cell r="A97" t="str">
            <v>McKay</v>
          </cell>
          <cell r="B97" t="str">
            <v>TB</v>
          </cell>
          <cell r="C97">
            <v>1</v>
          </cell>
          <cell r="D97">
            <v>6</v>
          </cell>
          <cell r="F97">
            <v>6</v>
          </cell>
          <cell r="G97">
            <v>0</v>
          </cell>
          <cell r="H97">
            <v>0</v>
          </cell>
        </row>
        <row r="98">
          <cell r="A98" t="str">
            <v>Mucker</v>
          </cell>
          <cell r="B98" t="str">
            <v>TB</v>
          </cell>
          <cell r="C98">
            <v>4</v>
          </cell>
          <cell r="D98">
            <v>72</v>
          </cell>
          <cell r="F98">
            <v>28</v>
          </cell>
          <cell r="G98">
            <v>1</v>
          </cell>
          <cell r="H98">
            <v>0</v>
          </cell>
        </row>
        <row r="99">
          <cell r="A99" t="str">
            <v>Obradovich</v>
          </cell>
          <cell r="B99" t="str">
            <v>TB</v>
          </cell>
          <cell r="C99">
            <v>2</v>
          </cell>
          <cell r="D99">
            <v>33</v>
          </cell>
          <cell r="F99">
            <v>28</v>
          </cell>
          <cell r="G99">
            <v>1</v>
          </cell>
          <cell r="H99">
            <v>0</v>
          </cell>
        </row>
        <row r="100">
          <cell r="A100" t="str">
            <v>Owens</v>
          </cell>
          <cell r="B100" t="str">
            <v>TB</v>
          </cell>
          <cell r="C100">
            <v>7</v>
          </cell>
          <cell r="D100">
            <v>126</v>
          </cell>
          <cell r="F100">
            <v>38</v>
          </cell>
          <cell r="G100">
            <v>0</v>
          </cell>
          <cell r="H100">
            <v>1</v>
          </cell>
        </row>
        <row r="101">
          <cell r="A101" t="str">
            <v>Ragsdale</v>
          </cell>
          <cell r="B101" t="str">
            <v>TB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 t="str">
            <v>Reece</v>
          </cell>
          <cell r="B102" t="str">
            <v>TB</v>
          </cell>
          <cell r="C102">
            <v>1</v>
          </cell>
          <cell r="D102">
            <v>32</v>
          </cell>
          <cell r="F102">
            <v>32</v>
          </cell>
          <cell r="G102">
            <v>0</v>
          </cell>
          <cell r="H102">
            <v>0</v>
          </cell>
        </row>
        <row r="103">
          <cell r="A103" t="str">
            <v>White,C</v>
          </cell>
          <cell r="B103" t="str">
            <v>TB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7">
          <cell r="A107" t="str">
            <v>Boryla</v>
          </cell>
          <cell r="B107" t="str">
            <v>TB</v>
          </cell>
          <cell r="C107">
            <v>6</v>
          </cell>
          <cell r="D107">
            <v>2</v>
          </cell>
          <cell r="E107">
            <v>33.333333333333329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42.361111111111107</v>
          </cell>
          <cell r="N107">
            <v>1</v>
          </cell>
          <cell r="O107">
            <v>3</v>
          </cell>
        </row>
        <row r="108">
          <cell r="A108" t="str">
            <v>Carter</v>
          </cell>
          <cell r="B108" t="str">
            <v>TB</v>
          </cell>
          <cell r="C108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39.583333333333336</v>
          </cell>
          <cell r="N108">
            <v>0</v>
          </cell>
          <cell r="O108">
            <v>0</v>
          </cell>
        </row>
        <row r="109">
          <cell r="A109" t="str">
            <v>Green</v>
          </cell>
          <cell r="B109" t="str">
            <v>TB</v>
          </cell>
          <cell r="C109">
            <v>1</v>
          </cell>
          <cell r="D109">
            <v>1</v>
          </cell>
          <cell r="E109">
            <v>100</v>
          </cell>
          <cell r="F109">
            <v>32</v>
          </cell>
          <cell r="G109">
            <v>0</v>
          </cell>
          <cell r="H109">
            <v>32</v>
          </cell>
          <cell r="I109">
            <v>0</v>
          </cell>
          <cell r="J109">
            <v>0</v>
          </cell>
          <cell r="K109">
            <v>0</v>
          </cell>
          <cell r="L109">
            <v>32</v>
          </cell>
          <cell r="M109">
            <v>118.75</v>
          </cell>
          <cell r="N109">
            <v>0</v>
          </cell>
          <cell r="O109">
            <v>0</v>
          </cell>
        </row>
        <row r="110">
          <cell r="A110" t="str">
            <v>Huff</v>
          </cell>
          <cell r="B110" t="str">
            <v>TB</v>
          </cell>
          <cell r="C110">
            <v>31</v>
          </cell>
          <cell r="D110">
            <v>11</v>
          </cell>
          <cell r="E110">
            <v>35.483870967741936</v>
          </cell>
          <cell r="F110">
            <v>89</v>
          </cell>
          <cell r="G110">
            <v>0</v>
          </cell>
          <cell r="H110">
            <v>30</v>
          </cell>
          <cell r="I110">
            <v>5</v>
          </cell>
          <cell r="J110">
            <v>0</v>
          </cell>
          <cell r="K110">
            <v>16.129032258064516</v>
          </cell>
          <cell r="L110">
            <v>2.870967741935484</v>
          </cell>
          <cell r="M110">
            <v>4.56989247311828</v>
          </cell>
          <cell r="N110">
            <v>2</v>
          </cell>
          <cell r="O110">
            <v>6</v>
          </cell>
        </row>
        <row r="111">
          <cell r="A111" t="str">
            <v>Rae</v>
          </cell>
          <cell r="B111" t="str">
            <v>TB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Williams</v>
          </cell>
          <cell r="B112" t="str">
            <v>TB</v>
          </cell>
          <cell r="C112">
            <v>44</v>
          </cell>
          <cell r="D112">
            <v>19</v>
          </cell>
          <cell r="E112">
            <v>43.18181818181818</v>
          </cell>
          <cell r="F112">
            <v>305</v>
          </cell>
          <cell r="G112">
            <v>3</v>
          </cell>
          <cell r="H112">
            <v>38</v>
          </cell>
          <cell r="I112">
            <v>2</v>
          </cell>
          <cell r="J112">
            <v>6.8181818181818175</v>
          </cell>
          <cell r="K112">
            <v>4.5454545454545459</v>
          </cell>
          <cell r="L112">
            <v>6.9318181818181817</v>
          </cell>
          <cell r="M112">
            <v>70.73863636363636</v>
          </cell>
          <cell r="N112">
            <v>1</v>
          </cell>
          <cell r="O112">
            <v>3</v>
          </cell>
        </row>
        <row r="115">
          <cell r="A115" t="str">
            <v>Brown,C</v>
          </cell>
          <cell r="B115" t="str">
            <v>TB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Cotney</v>
          </cell>
          <cell r="B116" t="str">
            <v>TB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 t="str">
            <v>Hagins</v>
          </cell>
          <cell r="B117" t="str">
            <v>TB</v>
          </cell>
          <cell r="C117">
            <v>4</v>
          </cell>
          <cell r="D117">
            <v>2</v>
          </cell>
          <cell r="E117">
            <v>47</v>
          </cell>
          <cell r="G117">
            <v>19</v>
          </cell>
          <cell r="H117">
            <v>0</v>
          </cell>
          <cell r="I117">
            <v>1</v>
          </cell>
        </row>
        <row r="118">
          <cell r="A118" t="str">
            <v>Mucker</v>
          </cell>
          <cell r="B118" t="str">
            <v>TB</v>
          </cell>
          <cell r="C118">
            <v>1</v>
          </cell>
          <cell r="D118">
            <v>1</v>
          </cell>
          <cell r="E118">
            <v>7</v>
          </cell>
          <cell r="G118">
            <v>7</v>
          </cell>
          <cell r="H118">
            <v>0</v>
          </cell>
          <cell r="I118">
            <v>0</v>
          </cell>
        </row>
        <row r="119">
          <cell r="A119" t="str">
            <v>Reece</v>
          </cell>
          <cell r="B119" t="str">
            <v>TB</v>
          </cell>
          <cell r="C119">
            <v>14</v>
          </cell>
          <cell r="D119">
            <v>1</v>
          </cell>
          <cell r="E119">
            <v>123</v>
          </cell>
          <cell r="G119">
            <v>46</v>
          </cell>
          <cell r="H119">
            <v>0</v>
          </cell>
          <cell r="I119">
            <v>0</v>
          </cell>
        </row>
        <row r="125">
          <cell r="A125" t="str">
            <v>Carter</v>
          </cell>
          <cell r="B125" t="str">
            <v>TB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Giles</v>
          </cell>
          <cell r="B126" t="str">
            <v>TB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Hagins</v>
          </cell>
          <cell r="B127" t="str">
            <v>TB</v>
          </cell>
          <cell r="C127">
            <v>3</v>
          </cell>
          <cell r="D127">
            <v>59</v>
          </cell>
          <cell r="F127">
            <v>24</v>
          </cell>
          <cell r="G127">
            <v>0</v>
          </cell>
          <cell r="H127">
            <v>0</v>
          </cell>
        </row>
        <row r="128">
          <cell r="A128" t="str">
            <v>Maxson</v>
          </cell>
          <cell r="B128" t="str">
            <v>TB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Mucker</v>
          </cell>
          <cell r="B129" t="str">
            <v>TB</v>
          </cell>
          <cell r="C129">
            <v>2</v>
          </cell>
          <cell r="D129">
            <v>15</v>
          </cell>
          <cell r="F129">
            <v>10</v>
          </cell>
          <cell r="G129">
            <v>0</v>
          </cell>
          <cell r="H129">
            <v>1</v>
          </cell>
        </row>
        <row r="130">
          <cell r="A130" t="str">
            <v>Obradovich</v>
          </cell>
          <cell r="B130" t="str">
            <v>TB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Ragsdale</v>
          </cell>
          <cell r="B131" t="str">
            <v>TB</v>
          </cell>
          <cell r="C131">
            <v>4</v>
          </cell>
          <cell r="D131">
            <v>77</v>
          </cell>
          <cell r="F131">
            <v>26</v>
          </cell>
          <cell r="G131">
            <v>0</v>
          </cell>
          <cell r="H131">
            <v>0</v>
          </cell>
        </row>
        <row r="132">
          <cell r="A132" t="str">
            <v>Reece</v>
          </cell>
          <cell r="B132" t="str">
            <v>TB</v>
          </cell>
          <cell r="C132">
            <v>3</v>
          </cell>
          <cell r="D132">
            <v>56</v>
          </cell>
          <cell r="F132">
            <v>25</v>
          </cell>
          <cell r="G132">
            <v>0</v>
          </cell>
          <cell r="H132">
            <v>0</v>
          </cell>
        </row>
        <row r="136">
          <cell r="A136" t="str">
            <v>Green</v>
          </cell>
          <cell r="B136" t="str">
            <v>TB</v>
          </cell>
          <cell r="C136">
            <v>29</v>
          </cell>
          <cell r="D136">
            <v>1154</v>
          </cell>
          <cell r="F136">
            <v>54</v>
          </cell>
          <cell r="G136">
            <v>0</v>
          </cell>
          <cell r="H136">
            <v>0</v>
          </cell>
        </row>
        <row r="144">
          <cell r="A144" t="str">
            <v>Green</v>
          </cell>
          <cell r="B144" t="str">
            <v>TB</v>
          </cell>
          <cell r="C144">
            <v>1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O'Donoghue</v>
          </cell>
          <cell r="B145" t="str">
            <v>TB</v>
          </cell>
          <cell r="C145">
            <v>13</v>
          </cell>
          <cell r="D145">
            <v>3</v>
          </cell>
          <cell r="E145">
            <v>3</v>
          </cell>
          <cell r="F145">
            <v>3</v>
          </cell>
          <cell r="G145">
            <v>9</v>
          </cell>
          <cell r="H145">
            <v>6</v>
          </cell>
          <cell r="J145">
            <v>39</v>
          </cell>
          <cell r="L145">
            <v>0</v>
          </cell>
          <cell r="M145">
            <v>0</v>
          </cell>
          <cell r="N145">
            <v>2</v>
          </cell>
          <cell r="O145">
            <v>2</v>
          </cell>
          <cell r="P145">
            <v>5</v>
          </cell>
          <cell r="Q145">
            <v>4</v>
          </cell>
          <cell r="R145">
            <v>2</v>
          </cell>
          <cell r="S145">
            <v>0</v>
          </cell>
          <cell r="T145">
            <v>0</v>
          </cell>
          <cell r="U145">
            <v>0</v>
          </cell>
        </row>
        <row r="150">
          <cell r="A150" t="str">
            <v>Brown,A</v>
          </cell>
          <cell r="B150" t="str">
            <v>TB</v>
          </cell>
          <cell r="C150">
            <v>1</v>
          </cell>
          <cell r="D150">
            <v>11</v>
          </cell>
          <cell r="F150">
            <v>11</v>
          </cell>
          <cell r="G150">
            <v>0</v>
          </cell>
          <cell r="H150">
            <v>0</v>
          </cell>
        </row>
        <row r="151">
          <cell r="A151" t="str">
            <v>Brown,C</v>
          </cell>
          <cell r="B151" t="str">
            <v>TB</v>
          </cell>
          <cell r="C151">
            <v>2</v>
          </cell>
          <cell r="D151">
            <v>16</v>
          </cell>
          <cell r="F151">
            <v>9</v>
          </cell>
          <cell r="G151">
            <v>0</v>
          </cell>
          <cell r="H151">
            <v>0</v>
          </cell>
        </row>
        <row r="152">
          <cell r="A152" t="str">
            <v>Cotney</v>
          </cell>
          <cell r="B152" t="str">
            <v>TB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Johnson,C</v>
          </cell>
          <cell r="B153" t="str">
            <v>TB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Jordan</v>
          </cell>
          <cell r="B154" t="str">
            <v>TB</v>
          </cell>
          <cell r="C154">
            <v>1</v>
          </cell>
          <cell r="D154">
            <v>20</v>
          </cell>
          <cell r="F154">
            <v>20</v>
          </cell>
          <cell r="G154">
            <v>0</v>
          </cell>
          <cell r="H154">
            <v>0</v>
          </cell>
        </row>
        <row r="155">
          <cell r="A155" t="str">
            <v>Lewis</v>
          </cell>
          <cell r="B155" t="str">
            <v>TB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Reece</v>
          </cell>
          <cell r="B156" t="str">
            <v>TB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Selmon,D</v>
          </cell>
          <cell r="B157" t="str">
            <v>TB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Washington</v>
          </cell>
          <cell r="B158" t="str">
            <v>TB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>White,J</v>
          </cell>
          <cell r="B159" t="str">
            <v>TB</v>
          </cell>
          <cell r="C159">
            <v>1</v>
          </cell>
          <cell r="D159">
            <v>20</v>
          </cell>
          <cell r="F159">
            <v>20</v>
          </cell>
          <cell r="G159">
            <v>0</v>
          </cell>
          <cell r="H159">
            <v>0</v>
          </cell>
        </row>
        <row r="165">
          <cell r="A165" t="str">
            <v>Bonness</v>
          </cell>
          <cell r="B165" t="str">
            <v>TB</v>
          </cell>
          <cell r="C165">
            <v>0</v>
          </cell>
          <cell r="D165">
            <v>0</v>
          </cell>
          <cell r="F165">
            <v>1</v>
          </cell>
        </row>
        <row r="166">
          <cell r="A166" t="str">
            <v>Chambers</v>
          </cell>
          <cell r="B166" t="str">
            <v>TB</v>
          </cell>
          <cell r="C166">
            <v>0.5</v>
          </cell>
          <cell r="D166">
            <v>3.5</v>
          </cell>
          <cell r="F166">
            <v>3</v>
          </cell>
        </row>
        <row r="167">
          <cell r="A167" t="str">
            <v>Hannah</v>
          </cell>
          <cell r="B167" t="str">
            <v>TB</v>
          </cell>
          <cell r="C167">
            <v>1</v>
          </cell>
          <cell r="D167">
            <v>9.5</v>
          </cell>
          <cell r="F167">
            <v>4.5</v>
          </cell>
        </row>
        <row r="168">
          <cell r="A168" t="str">
            <v>Harris</v>
          </cell>
          <cell r="C168">
            <v>0</v>
          </cell>
          <cell r="D168">
            <v>0</v>
          </cell>
          <cell r="F168">
            <v>1</v>
          </cell>
        </row>
        <row r="169">
          <cell r="A169" t="str">
            <v>Johnson,C</v>
          </cell>
          <cell r="B169" t="str">
            <v>TB</v>
          </cell>
          <cell r="C169">
            <v>0</v>
          </cell>
          <cell r="D169">
            <v>0</v>
          </cell>
          <cell r="F169">
            <v>0.5</v>
          </cell>
        </row>
        <row r="170">
          <cell r="A170" t="str">
            <v>Kollar</v>
          </cell>
          <cell r="B170" t="str">
            <v>TB</v>
          </cell>
          <cell r="C170">
            <v>1</v>
          </cell>
          <cell r="D170">
            <v>10</v>
          </cell>
          <cell r="F170">
            <v>1</v>
          </cell>
        </row>
        <row r="171">
          <cell r="A171" t="str">
            <v>Lewis</v>
          </cell>
          <cell r="B171" t="str">
            <v>TB</v>
          </cell>
          <cell r="C171">
            <v>0.5</v>
          </cell>
          <cell r="D171">
            <v>6.5</v>
          </cell>
          <cell r="F171">
            <v>1.5</v>
          </cell>
        </row>
        <row r="172">
          <cell r="A172" t="str">
            <v>Pear</v>
          </cell>
          <cell r="B172" t="str">
            <v>TB</v>
          </cell>
          <cell r="C172">
            <v>1.5</v>
          </cell>
          <cell r="D172">
            <v>11.5</v>
          </cell>
          <cell r="F172">
            <v>9</v>
          </cell>
        </row>
        <row r="173">
          <cell r="A173" t="str">
            <v>Selmon,L</v>
          </cell>
          <cell r="B173" t="str">
            <v>TB</v>
          </cell>
          <cell r="C173">
            <v>8.5</v>
          </cell>
          <cell r="D173">
            <v>68</v>
          </cell>
          <cell r="F173">
            <v>11</v>
          </cell>
        </row>
        <row r="174">
          <cell r="A174" t="str">
            <v>Wood</v>
          </cell>
          <cell r="B174" t="str">
            <v>TB</v>
          </cell>
          <cell r="C174">
            <v>0</v>
          </cell>
          <cell r="D174">
            <v>0</v>
          </cell>
          <cell r="F174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NE"/>
      <sheetName val="vs Phi"/>
      <sheetName val="at StL"/>
      <sheetName val="vs NYJ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68</v>
          </cell>
          <cell r="M6">
            <v>81</v>
          </cell>
        </row>
        <row r="7">
          <cell r="D7">
            <v>20</v>
          </cell>
          <cell r="M7">
            <v>41</v>
          </cell>
        </row>
        <row r="8">
          <cell r="D8">
            <v>41</v>
          </cell>
          <cell r="M8">
            <v>36</v>
          </cell>
        </row>
        <row r="9">
          <cell r="D9">
            <v>7</v>
          </cell>
          <cell r="M9">
            <v>4</v>
          </cell>
        </row>
        <row r="10">
          <cell r="C10">
            <v>14</v>
          </cell>
          <cell r="D10">
            <v>45</v>
          </cell>
          <cell r="E10">
            <v>0.31111111111111112</v>
          </cell>
          <cell r="N10">
            <v>0.46</v>
          </cell>
          <cell r="R10" t="str">
            <v>14/45</v>
          </cell>
          <cell r="S10" t="str">
            <v>23/50</v>
          </cell>
        </row>
        <row r="12">
          <cell r="D12">
            <v>113</v>
          </cell>
          <cell r="M12">
            <v>171</v>
          </cell>
        </row>
        <row r="13">
          <cell r="D13">
            <v>388</v>
          </cell>
          <cell r="M13">
            <v>808</v>
          </cell>
        </row>
        <row r="14">
          <cell r="D14">
            <v>3.4336283185840708</v>
          </cell>
          <cell r="M14">
            <v>4.7251461988304095</v>
          </cell>
        </row>
        <row r="16">
          <cell r="D16">
            <v>127</v>
          </cell>
          <cell r="M16">
            <v>96</v>
          </cell>
        </row>
        <row r="17">
          <cell r="D17">
            <v>59</v>
          </cell>
          <cell r="M17">
            <v>49</v>
          </cell>
        </row>
        <row r="18">
          <cell r="D18">
            <v>46.45669291338583</v>
          </cell>
          <cell r="M18">
            <v>51.041666666666664</v>
          </cell>
        </row>
        <row r="19">
          <cell r="D19">
            <v>820</v>
          </cell>
          <cell r="M19">
            <v>746</v>
          </cell>
        </row>
        <row r="20">
          <cell r="D20">
            <v>13</v>
          </cell>
          <cell r="M20">
            <v>3</v>
          </cell>
        </row>
        <row r="21">
          <cell r="D21">
            <v>120</v>
          </cell>
          <cell r="M21">
            <v>17</v>
          </cell>
        </row>
        <row r="22">
          <cell r="D22">
            <v>700</v>
          </cell>
          <cell r="M22">
            <v>729</v>
          </cell>
        </row>
        <row r="23">
          <cell r="D23">
            <v>5</v>
          </cell>
          <cell r="M23">
            <v>7.3636363636363633</v>
          </cell>
        </row>
        <row r="24">
          <cell r="D24">
            <v>13.898305084745763</v>
          </cell>
          <cell r="M24">
            <v>15.224489795918368</v>
          </cell>
        </row>
        <row r="27">
          <cell r="D27">
            <v>1088</v>
          </cell>
          <cell r="M27">
            <v>1537</v>
          </cell>
        </row>
        <row r="28">
          <cell r="D28">
            <v>35.661764705882355</v>
          </cell>
          <cell r="M28">
            <v>52.569941444372148</v>
          </cell>
        </row>
        <row r="29">
          <cell r="D29">
            <v>64.338235294117652</v>
          </cell>
          <cell r="M29">
            <v>47.430058555627845</v>
          </cell>
        </row>
        <row r="31">
          <cell r="D31">
            <v>253</v>
          </cell>
          <cell r="M31">
            <v>270</v>
          </cell>
        </row>
        <row r="32">
          <cell r="D32">
            <v>4.3003952569169961</v>
          </cell>
          <cell r="M32">
            <v>5.6925925925925922</v>
          </cell>
        </row>
        <row r="35">
          <cell r="D35">
            <v>8</v>
          </cell>
          <cell r="M35">
            <v>6</v>
          </cell>
        </row>
        <row r="36">
          <cell r="D36">
            <v>60</v>
          </cell>
          <cell r="M36">
            <v>12</v>
          </cell>
        </row>
        <row r="37">
          <cell r="D37">
            <v>1</v>
          </cell>
          <cell r="M37">
            <v>1</v>
          </cell>
        </row>
        <row r="39">
          <cell r="D39">
            <v>25</v>
          </cell>
          <cell r="M39">
            <v>22</v>
          </cell>
        </row>
        <row r="40">
          <cell r="D40">
            <v>943</v>
          </cell>
          <cell r="M40">
            <v>859</v>
          </cell>
        </row>
        <row r="41">
          <cell r="D41">
            <v>37.72</v>
          </cell>
          <cell r="M41">
            <v>39.045454545454547</v>
          </cell>
        </row>
        <row r="43">
          <cell r="D43">
            <v>13</v>
          </cell>
          <cell r="M43">
            <v>12</v>
          </cell>
        </row>
        <row r="44">
          <cell r="D44">
            <v>77</v>
          </cell>
          <cell r="M44">
            <v>107</v>
          </cell>
        </row>
        <row r="45">
          <cell r="D45">
            <v>5.9230769230769234</v>
          </cell>
          <cell r="M45">
            <v>8.9166666666666661</v>
          </cell>
        </row>
        <row r="46">
          <cell r="D46">
            <v>0</v>
          </cell>
          <cell r="M46">
            <v>0</v>
          </cell>
        </row>
        <row r="48">
          <cell r="D48">
            <v>16</v>
          </cell>
          <cell r="M48">
            <v>12</v>
          </cell>
        </row>
        <row r="49">
          <cell r="D49">
            <v>390</v>
          </cell>
          <cell r="M49">
            <v>193</v>
          </cell>
        </row>
        <row r="50">
          <cell r="D50">
            <v>24.375</v>
          </cell>
          <cell r="M50">
            <v>16.083333333333332</v>
          </cell>
        </row>
        <row r="51">
          <cell r="D51">
            <v>0</v>
          </cell>
          <cell r="M51">
            <v>0</v>
          </cell>
        </row>
        <row r="53">
          <cell r="D53">
            <v>26</v>
          </cell>
          <cell r="M53">
            <v>28</v>
          </cell>
        </row>
        <row r="54">
          <cell r="D54">
            <v>213</v>
          </cell>
          <cell r="M54">
            <v>275</v>
          </cell>
        </row>
        <row r="56">
          <cell r="D56">
            <v>11</v>
          </cell>
          <cell r="M56">
            <v>6</v>
          </cell>
        </row>
        <row r="57">
          <cell r="D57">
            <v>6</v>
          </cell>
          <cell r="M57">
            <v>5</v>
          </cell>
        </row>
        <row r="58">
          <cell r="D58">
            <v>0</v>
          </cell>
          <cell r="M58">
            <v>0</v>
          </cell>
        </row>
        <row r="59">
          <cell r="D59">
            <v>1</v>
          </cell>
          <cell r="M59">
            <v>5</v>
          </cell>
        </row>
        <row r="60">
          <cell r="D60">
            <v>0</v>
          </cell>
          <cell r="M60">
            <v>0</v>
          </cell>
        </row>
        <row r="62">
          <cell r="D62">
            <v>57</v>
          </cell>
          <cell r="M62">
            <v>131</v>
          </cell>
        </row>
        <row r="63">
          <cell r="D63">
            <v>6</v>
          </cell>
          <cell r="M63">
            <v>18</v>
          </cell>
        </row>
        <row r="64">
          <cell r="D64">
            <v>4</v>
          </cell>
          <cell r="M64">
            <v>8</v>
          </cell>
        </row>
        <row r="65">
          <cell r="D65">
            <v>1</v>
          </cell>
          <cell r="M65">
            <v>9</v>
          </cell>
        </row>
        <row r="66">
          <cell r="D66">
            <v>1</v>
          </cell>
          <cell r="M66">
            <v>1</v>
          </cell>
        </row>
        <row r="67">
          <cell r="D67">
            <v>6</v>
          </cell>
          <cell r="M67">
            <v>17</v>
          </cell>
        </row>
        <row r="68">
          <cell r="D68">
            <v>0</v>
          </cell>
          <cell r="M68">
            <v>0</v>
          </cell>
        </row>
        <row r="69">
          <cell r="D69">
            <v>5</v>
          </cell>
          <cell r="M69">
            <v>2</v>
          </cell>
        </row>
        <row r="70">
          <cell r="D70">
            <v>6</v>
          </cell>
          <cell r="M70">
            <v>4</v>
          </cell>
        </row>
        <row r="71">
          <cell r="D71">
            <v>83.333333333333343</v>
          </cell>
          <cell r="M71">
            <v>50</v>
          </cell>
        </row>
        <row r="72">
          <cell r="D72" t="str">
            <v>27:59</v>
          </cell>
          <cell r="M72" t="str">
            <v>32:01</v>
          </cell>
        </row>
        <row r="76">
          <cell r="A76" t="str">
            <v>Forte</v>
          </cell>
          <cell r="B76" t="str">
            <v>Was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Green</v>
          </cell>
          <cell r="B77" t="str">
            <v>Was</v>
          </cell>
          <cell r="C77">
            <v>4</v>
          </cell>
          <cell r="D77">
            <v>20</v>
          </cell>
          <cell r="F77">
            <v>12</v>
          </cell>
          <cell r="G77">
            <v>0</v>
          </cell>
          <cell r="H77">
            <v>0</v>
          </cell>
        </row>
        <row r="78">
          <cell r="A78" t="str">
            <v>Harmon</v>
          </cell>
          <cell r="B78" t="str">
            <v>Was</v>
          </cell>
          <cell r="C78">
            <v>2</v>
          </cell>
          <cell r="D78">
            <v>12</v>
          </cell>
          <cell r="F78">
            <v>12</v>
          </cell>
          <cell r="G78">
            <v>0</v>
          </cell>
          <cell r="H78">
            <v>0</v>
          </cell>
        </row>
        <row r="79">
          <cell r="A79" t="str">
            <v>Haynes</v>
          </cell>
          <cell r="B79" t="str">
            <v>Was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Kilmer</v>
          </cell>
          <cell r="B80" t="str">
            <v>Was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Malone</v>
          </cell>
          <cell r="B81" t="str">
            <v>Was</v>
          </cell>
          <cell r="C81">
            <v>0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McDaniel</v>
          </cell>
          <cell r="B82" t="str">
            <v>Was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Riggins</v>
          </cell>
          <cell r="B83" t="str">
            <v>Was</v>
          </cell>
          <cell r="C83">
            <v>46</v>
          </cell>
          <cell r="D83">
            <v>157</v>
          </cell>
          <cell r="F83">
            <v>19</v>
          </cell>
          <cell r="G83">
            <v>2</v>
          </cell>
          <cell r="H83">
            <v>3</v>
          </cell>
        </row>
        <row r="84">
          <cell r="A84" t="str">
            <v>Theismann</v>
          </cell>
          <cell r="B84" t="str">
            <v>Was</v>
          </cell>
          <cell r="C84">
            <v>7</v>
          </cell>
          <cell r="D84">
            <v>9</v>
          </cell>
          <cell r="F84">
            <v>7</v>
          </cell>
          <cell r="G84">
            <v>0</v>
          </cell>
          <cell r="H84">
            <v>1</v>
          </cell>
        </row>
        <row r="85">
          <cell r="A85" t="str">
            <v>Thomas</v>
          </cell>
          <cell r="B85" t="str">
            <v>Was</v>
          </cell>
          <cell r="C85">
            <v>54</v>
          </cell>
          <cell r="D85">
            <v>190</v>
          </cell>
          <cell r="F85">
            <v>21</v>
          </cell>
          <cell r="G85">
            <v>2</v>
          </cell>
          <cell r="H85">
            <v>2</v>
          </cell>
        </row>
        <row r="90">
          <cell r="A90" t="str">
            <v>Anderson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Buggs</v>
          </cell>
          <cell r="B91" t="str">
            <v>Was</v>
          </cell>
          <cell r="C91">
            <v>14</v>
          </cell>
          <cell r="D91">
            <v>242</v>
          </cell>
          <cell r="F91">
            <v>31</v>
          </cell>
          <cell r="G91">
            <v>0</v>
          </cell>
          <cell r="H91">
            <v>0</v>
          </cell>
        </row>
        <row r="92">
          <cell r="A92" t="str">
            <v>Fugett</v>
          </cell>
          <cell r="B92" t="str">
            <v>Was</v>
          </cell>
          <cell r="C92">
            <v>6</v>
          </cell>
          <cell r="D92">
            <v>74</v>
          </cell>
          <cell r="F92">
            <v>33</v>
          </cell>
          <cell r="G92">
            <v>0</v>
          </cell>
          <cell r="H92">
            <v>0</v>
          </cell>
        </row>
        <row r="93">
          <cell r="A93" t="str">
            <v>Grant</v>
          </cell>
          <cell r="B93" t="str">
            <v>Was</v>
          </cell>
          <cell r="C93">
            <v>2</v>
          </cell>
          <cell r="D93">
            <v>8</v>
          </cell>
          <cell r="E93">
            <v>4</v>
          </cell>
          <cell r="F93">
            <v>9</v>
          </cell>
          <cell r="G93">
            <v>0</v>
          </cell>
          <cell r="H93">
            <v>0</v>
          </cell>
        </row>
        <row r="94">
          <cell r="A94" t="str">
            <v>Green</v>
          </cell>
          <cell r="B94" t="str">
            <v>Was</v>
          </cell>
          <cell r="C94">
            <v>2</v>
          </cell>
          <cell r="D94">
            <v>53</v>
          </cell>
          <cell r="F94">
            <v>33</v>
          </cell>
          <cell r="G94">
            <v>0</v>
          </cell>
          <cell r="H94">
            <v>0</v>
          </cell>
        </row>
        <row r="95">
          <cell r="A95" t="str">
            <v>Harmon</v>
          </cell>
          <cell r="B95" t="str">
            <v>Was</v>
          </cell>
          <cell r="C95">
            <v>3</v>
          </cell>
          <cell r="D95">
            <v>31</v>
          </cell>
          <cell r="F95">
            <v>14</v>
          </cell>
          <cell r="G95">
            <v>0</v>
          </cell>
          <cell r="H95">
            <v>0</v>
          </cell>
        </row>
        <row r="96">
          <cell r="A96" t="str">
            <v>Haynes</v>
          </cell>
          <cell r="B96" t="str">
            <v>Was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Malone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McDaniel</v>
          </cell>
          <cell r="B98" t="str">
            <v>Was</v>
          </cell>
          <cell r="C98">
            <v>6</v>
          </cell>
          <cell r="D98">
            <v>87</v>
          </cell>
          <cell r="F98">
            <v>28</v>
          </cell>
          <cell r="G98">
            <v>0</v>
          </cell>
          <cell r="H98">
            <v>0</v>
          </cell>
        </row>
        <row r="99">
          <cell r="A99" t="str">
            <v>Murphy</v>
          </cell>
          <cell r="B99" t="str">
            <v>Was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>Riggins</v>
          </cell>
          <cell r="B100" t="str">
            <v>Was</v>
          </cell>
          <cell r="C100">
            <v>9</v>
          </cell>
          <cell r="D100">
            <v>132</v>
          </cell>
          <cell r="F100">
            <v>33</v>
          </cell>
          <cell r="G100">
            <v>0</v>
          </cell>
          <cell r="H100">
            <v>1</v>
          </cell>
        </row>
        <row r="101">
          <cell r="A101" t="str">
            <v>Thomas</v>
          </cell>
          <cell r="B101" t="str">
            <v>Was</v>
          </cell>
          <cell r="C101">
            <v>11</v>
          </cell>
          <cell r="D101">
            <v>111</v>
          </cell>
          <cell r="F101">
            <v>16</v>
          </cell>
          <cell r="G101">
            <v>1</v>
          </cell>
          <cell r="H101">
            <v>0</v>
          </cell>
        </row>
        <row r="102">
          <cell r="A102" t="str">
            <v>Thompson</v>
          </cell>
          <cell r="B102" t="str">
            <v>Was</v>
          </cell>
          <cell r="C102">
            <v>6</v>
          </cell>
          <cell r="D102">
            <v>82</v>
          </cell>
          <cell r="F102">
            <v>25</v>
          </cell>
          <cell r="G102">
            <v>0</v>
          </cell>
          <cell r="H102">
            <v>0</v>
          </cell>
        </row>
        <row r="107">
          <cell r="A107" t="str">
            <v>Bragg</v>
          </cell>
          <cell r="B107" t="str">
            <v>Was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Kilmer</v>
          </cell>
          <cell r="B108" t="str">
            <v>Was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Theismann</v>
          </cell>
          <cell r="B109" t="str">
            <v>Was</v>
          </cell>
          <cell r="C109">
            <v>127</v>
          </cell>
          <cell r="D109">
            <v>59</v>
          </cell>
          <cell r="E109">
            <v>46.45669291338583</v>
          </cell>
          <cell r="F109">
            <v>820</v>
          </cell>
          <cell r="G109">
            <v>1</v>
          </cell>
          <cell r="H109">
            <v>33</v>
          </cell>
          <cell r="I109">
            <v>8</v>
          </cell>
          <cell r="J109">
            <v>0.78740157480314954</v>
          </cell>
          <cell r="K109">
            <v>6.2992125984251963</v>
          </cell>
          <cell r="L109">
            <v>6.4566929133858268</v>
          </cell>
          <cell r="M109">
            <v>44.078083989501316</v>
          </cell>
          <cell r="N109">
            <v>3</v>
          </cell>
          <cell r="O109">
            <v>13</v>
          </cell>
        </row>
        <row r="115">
          <cell r="A115" t="str">
            <v>Anderson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Forte</v>
          </cell>
          <cell r="B116" t="str">
            <v>Was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 t="str">
            <v>Green</v>
          </cell>
          <cell r="B117" t="str">
            <v>Was</v>
          </cell>
          <cell r="C117">
            <v>8</v>
          </cell>
          <cell r="D117">
            <v>3</v>
          </cell>
          <cell r="E117">
            <v>30</v>
          </cell>
          <cell r="G117">
            <v>15</v>
          </cell>
          <cell r="H117">
            <v>0</v>
          </cell>
          <cell r="I117">
            <v>0</v>
          </cell>
        </row>
        <row r="118">
          <cell r="A118" t="str">
            <v>Harmon</v>
          </cell>
          <cell r="B118" t="str">
            <v>Was</v>
          </cell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 t="str">
            <v>Parrish</v>
          </cell>
          <cell r="B119" t="str">
            <v>Was</v>
          </cell>
          <cell r="C119">
            <v>0</v>
          </cell>
          <cell r="D119">
            <v>0</v>
          </cell>
          <cell r="E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 t="str">
            <v>Smith</v>
          </cell>
          <cell r="C120">
            <v>5</v>
          </cell>
          <cell r="D120">
            <v>0</v>
          </cell>
          <cell r="E120">
            <v>47</v>
          </cell>
          <cell r="G120">
            <v>12</v>
          </cell>
          <cell r="H120">
            <v>0</v>
          </cell>
          <cell r="I120">
            <v>0</v>
          </cell>
        </row>
        <row r="121">
          <cell r="A121" t="str">
            <v>Wysocki</v>
          </cell>
          <cell r="B121" t="str">
            <v>Was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</row>
        <row r="125">
          <cell r="A125" t="str">
            <v>Anderson</v>
          </cell>
          <cell r="B125" t="str">
            <v>Was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Forte</v>
          </cell>
          <cell r="B126" t="str">
            <v>Was</v>
          </cell>
          <cell r="C126">
            <v>1</v>
          </cell>
          <cell r="D126">
            <v>31</v>
          </cell>
          <cell r="F126">
            <v>31</v>
          </cell>
          <cell r="G126">
            <v>0</v>
          </cell>
          <cell r="H126">
            <v>0</v>
          </cell>
        </row>
        <row r="127">
          <cell r="A127" t="str">
            <v>Green</v>
          </cell>
          <cell r="B127" t="str">
            <v>Was</v>
          </cell>
          <cell r="C127">
            <v>13</v>
          </cell>
          <cell r="D127">
            <v>324</v>
          </cell>
          <cell r="F127">
            <v>56</v>
          </cell>
          <cell r="G127">
            <v>0</v>
          </cell>
          <cell r="H127">
            <v>1</v>
          </cell>
        </row>
        <row r="128">
          <cell r="A128" t="str">
            <v>Harmon</v>
          </cell>
          <cell r="B128" t="str">
            <v>Was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Harris</v>
          </cell>
          <cell r="B129" t="str">
            <v>Was</v>
          </cell>
          <cell r="C129">
            <v>2</v>
          </cell>
          <cell r="D129">
            <v>35</v>
          </cell>
          <cell r="F129">
            <v>24</v>
          </cell>
          <cell r="G129">
            <v>0</v>
          </cell>
          <cell r="H129">
            <v>0</v>
          </cell>
        </row>
        <row r="130">
          <cell r="A130" t="str">
            <v>Smith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6">
          <cell r="A136" t="str">
            <v>Bragg</v>
          </cell>
          <cell r="B136" t="str">
            <v>Was</v>
          </cell>
          <cell r="C136">
            <v>23</v>
          </cell>
          <cell r="D136">
            <v>943</v>
          </cell>
          <cell r="F136">
            <v>59</v>
          </cell>
          <cell r="G136">
            <v>2</v>
          </cell>
          <cell r="H136">
            <v>0</v>
          </cell>
        </row>
        <row r="144">
          <cell r="A144" t="str">
            <v>Moseley</v>
          </cell>
          <cell r="B144" t="str">
            <v>Was</v>
          </cell>
          <cell r="C144">
            <v>15</v>
          </cell>
          <cell r="D144">
            <v>3</v>
          </cell>
          <cell r="E144">
            <v>6</v>
          </cell>
          <cell r="F144">
            <v>6</v>
          </cell>
          <cell r="G144">
            <v>6</v>
          </cell>
          <cell r="H144">
            <v>5</v>
          </cell>
          <cell r="J144">
            <v>44</v>
          </cell>
          <cell r="L144">
            <v>1</v>
          </cell>
          <cell r="M144">
            <v>1</v>
          </cell>
          <cell r="N144">
            <v>2</v>
          </cell>
          <cell r="O144">
            <v>2</v>
          </cell>
          <cell r="P144">
            <v>1</v>
          </cell>
          <cell r="Q144">
            <v>1</v>
          </cell>
          <cell r="R144">
            <v>1</v>
          </cell>
          <cell r="S144">
            <v>1</v>
          </cell>
          <cell r="T144">
            <v>1</v>
          </cell>
          <cell r="U144">
            <v>0</v>
          </cell>
        </row>
        <row r="150">
          <cell r="A150" t="str">
            <v>Butz</v>
          </cell>
          <cell r="B150" t="str">
            <v>Was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Curtis</v>
          </cell>
          <cell r="B151" t="str">
            <v>Was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Dusek</v>
          </cell>
          <cell r="B152" t="str">
            <v>Was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Houston</v>
          </cell>
          <cell r="B153" t="str">
            <v>Was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Lavender</v>
          </cell>
          <cell r="B154" t="str">
            <v>Was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McDole</v>
          </cell>
          <cell r="B155" t="str">
            <v>Was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Parrish</v>
          </cell>
          <cell r="B156" t="str">
            <v>Was</v>
          </cell>
          <cell r="C156">
            <v>2</v>
          </cell>
          <cell r="D156">
            <v>-2</v>
          </cell>
          <cell r="F156">
            <v>-1</v>
          </cell>
          <cell r="G156">
            <v>0</v>
          </cell>
          <cell r="H156">
            <v>0</v>
          </cell>
        </row>
        <row r="157">
          <cell r="A157" t="str">
            <v>Scott</v>
          </cell>
          <cell r="B157" t="str">
            <v>Was</v>
          </cell>
          <cell r="C157">
            <v>2</v>
          </cell>
          <cell r="D157">
            <v>-1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Williams,G</v>
          </cell>
          <cell r="B158" t="str">
            <v>Was</v>
          </cell>
          <cell r="C158">
            <v>2</v>
          </cell>
          <cell r="D158">
            <v>15</v>
          </cell>
          <cell r="F158">
            <v>15</v>
          </cell>
          <cell r="G158">
            <v>1</v>
          </cell>
          <cell r="H158">
            <v>0</v>
          </cell>
        </row>
        <row r="165">
          <cell r="A165" t="str">
            <v>Bacon</v>
          </cell>
          <cell r="B165" t="str">
            <v>Was</v>
          </cell>
          <cell r="C165">
            <v>2</v>
          </cell>
          <cell r="D165">
            <v>17</v>
          </cell>
          <cell r="F165">
            <v>12</v>
          </cell>
        </row>
        <row r="166">
          <cell r="A166" t="str">
            <v>Brooks</v>
          </cell>
          <cell r="B166" t="str">
            <v>Was</v>
          </cell>
          <cell r="C166">
            <v>0</v>
          </cell>
          <cell r="D166">
            <v>0</v>
          </cell>
          <cell r="F166">
            <v>3</v>
          </cell>
        </row>
        <row r="167">
          <cell r="A167" t="str">
            <v>Butz</v>
          </cell>
          <cell r="B167" t="str">
            <v>Was</v>
          </cell>
          <cell r="C167">
            <v>0.5</v>
          </cell>
          <cell r="D167">
            <v>0</v>
          </cell>
          <cell r="F167">
            <v>5</v>
          </cell>
        </row>
        <row r="168">
          <cell r="A168" t="str">
            <v>Curtis</v>
          </cell>
          <cell r="B168" t="str">
            <v>Was</v>
          </cell>
          <cell r="C168">
            <v>0</v>
          </cell>
          <cell r="D168">
            <v>0</v>
          </cell>
          <cell r="F168">
            <v>2</v>
          </cell>
        </row>
        <row r="169">
          <cell r="A169" t="str">
            <v>Dusek</v>
          </cell>
          <cell r="B169" t="str">
            <v>Was</v>
          </cell>
          <cell r="C169">
            <v>0</v>
          </cell>
          <cell r="D169">
            <v>0</v>
          </cell>
          <cell r="F169">
            <v>1</v>
          </cell>
        </row>
        <row r="170">
          <cell r="A170" t="str">
            <v>Lorch</v>
          </cell>
          <cell r="B170" t="str">
            <v>Was</v>
          </cell>
          <cell r="C170">
            <v>0</v>
          </cell>
          <cell r="D170">
            <v>0</v>
          </cell>
          <cell r="F170">
            <v>6</v>
          </cell>
        </row>
        <row r="171">
          <cell r="A171" t="str">
            <v>McDole</v>
          </cell>
          <cell r="B171" t="str">
            <v>Was</v>
          </cell>
          <cell r="C171">
            <v>0.5</v>
          </cell>
          <cell r="D171">
            <v>0</v>
          </cell>
          <cell r="F171">
            <v>2</v>
          </cell>
        </row>
        <row r="172">
          <cell r="A172" t="str">
            <v>Scott</v>
          </cell>
          <cell r="B172" t="str">
            <v>Was</v>
          </cell>
          <cell r="C172">
            <v>0</v>
          </cell>
          <cell r="D172">
            <v>0</v>
          </cell>
          <cell r="F172">
            <v>0.5</v>
          </cell>
        </row>
        <row r="173">
          <cell r="A173" t="str">
            <v>Talbert</v>
          </cell>
          <cell r="B173" t="str">
            <v>Was</v>
          </cell>
          <cell r="C173">
            <v>0</v>
          </cell>
          <cell r="D173">
            <v>0</v>
          </cell>
          <cell r="F173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KC"/>
      <sheetName val="at Cle"/>
      <sheetName val="vs Pit"/>
      <sheetName val="vs NO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85</v>
          </cell>
          <cell r="M6">
            <v>69</v>
          </cell>
        </row>
        <row r="7">
          <cell r="D7">
            <v>33</v>
          </cell>
          <cell r="M7">
            <v>36</v>
          </cell>
        </row>
        <row r="8">
          <cell r="D8">
            <v>43</v>
          </cell>
          <cell r="M8">
            <v>27</v>
          </cell>
        </row>
        <row r="9">
          <cell r="D9">
            <v>9</v>
          </cell>
          <cell r="M9">
            <v>6</v>
          </cell>
        </row>
        <row r="10">
          <cell r="C10">
            <v>23</v>
          </cell>
          <cell r="D10">
            <v>51</v>
          </cell>
          <cell r="E10">
            <v>0.45098039215686275</v>
          </cell>
          <cell r="N10">
            <v>0.36170212765957449</v>
          </cell>
          <cell r="R10" t="str">
            <v>23/51</v>
          </cell>
          <cell r="S10" t="str">
            <v>17/47</v>
          </cell>
        </row>
        <row r="12">
          <cell r="D12">
            <v>147</v>
          </cell>
          <cell r="M12">
            <v>153</v>
          </cell>
        </row>
        <row r="13">
          <cell r="D13">
            <v>556</v>
          </cell>
          <cell r="M13">
            <v>540</v>
          </cell>
        </row>
        <row r="14">
          <cell r="D14">
            <v>3.7823129251700682</v>
          </cell>
          <cell r="M14">
            <v>3.5294117647058822</v>
          </cell>
        </row>
        <row r="16">
          <cell r="D16">
            <v>121</v>
          </cell>
          <cell r="M16">
            <v>85</v>
          </cell>
        </row>
        <row r="17">
          <cell r="D17">
            <v>65</v>
          </cell>
          <cell r="M17">
            <v>53</v>
          </cell>
        </row>
        <row r="18">
          <cell r="D18">
            <v>53.719008264462808</v>
          </cell>
          <cell r="M18">
            <v>62.352941176470587</v>
          </cell>
        </row>
        <row r="19">
          <cell r="D19">
            <v>826</v>
          </cell>
          <cell r="M19">
            <v>741</v>
          </cell>
        </row>
        <row r="20">
          <cell r="D20">
            <v>4</v>
          </cell>
          <cell r="M20">
            <v>10</v>
          </cell>
        </row>
        <row r="21">
          <cell r="D21">
            <v>21</v>
          </cell>
          <cell r="M21">
            <v>72</v>
          </cell>
        </row>
        <row r="22">
          <cell r="D22">
            <v>805</v>
          </cell>
          <cell r="M22">
            <v>669</v>
          </cell>
        </row>
        <row r="23">
          <cell r="D23">
            <v>6.44</v>
          </cell>
          <cell r="M23">
            <v>7.0421052631578949</v>
          </cell>
        </row>
        <row r="24">
          <cell r="D24">
            <v>12.707692307692307</v>
          </cell>
          <cell r="M24">
            <v>13.981132075471699</v>
          </cell>
        </row>
        <row r="27">
          <cell r="D27">
            <v>1361</v>
          </cell>
          <cell r="M27">
            <v>1209</v>
          </cell>
        </row>
        <row r="28">
          <cell r="D28">
            <v>40.852314474650989</v>
          </cell>
          <cell r="M28">
            <v>44.665012406947888</v>
          </cell>
        </row>
        <row r="29">
          <cell r="D29">
            <v>59.147685525349004</v>
          </cell>
          <cell r="M29">
            <v>55.334987593052112</v>
          </cell>
        </row>
        <row r="31">
          <cell r="D31">
            <v>272</v>
          </cell>
          <cell r="M31">
            <v>248</v>
          </cell>
        </row>
        <row r="32">
          <cell r="D32">
            <v>5.0036764705882355</v>
          </cell>
          <cell r="M32">
            <v>4.875</v>
          </cell>
        </row>
        <row r="35">
          <cell r="D35">
            <v>6</v>
          </cell>
          <cell r="M35">
            <v>2</v>
          </cell>
        </row>
        <row r="36">
          <cell r="D36">
            <v>52</v>
          </cell>
          <cell r="M36">
            <v>4</v>
          </cell>
        </row>
        <row r="37">
          <cell r="D37">
            <v>0</v>
          </cell>
          <cell r="M37">
            <v>0</v>
          </cell>
        </row>
        <row r="39">
          <cell r="D39">
            <v>19</v>
          </cell>
          <cell r="M39">
            <v>21</v>
          </cell>
        </row>
        <row r="40">
          <cell r="D40">
            <v>846</v>
          </cell>
          <cell r="M40">
            <v>728</v>
          </cell>
        </row>
        <row r="41">
          <cell r="D41">
            <v>44.526315789473685</v>
          </cell>
          <cell r="M41">
            <v>34.666666666666664</v>
          </cell>
        </row>
        <row r="43">
          <cell r="D43">
            <v>11</v>
          </cell>
          <cell r="M43">
            <v>8</v>
          </cell>
        </row>
        <row r="44">
          <cell r="D44">
            <v>41</v>
          </cell>
          <cell r="M44">
            <v>87</v>
          </cell>
        </row>
        <row r="45">
          <cell r="D45">
            <v>3.7272727272727271</v>
          </cell>
          <cell r="M45">
            <v>10.875</v>
          </cell>
        </row>
        <row r="46">
          <cell r="D46">
            <v>0</v>
          </cell>
          <cell r="M46">
            <v>0</v>
          </cell>
        </row>
        <row r="48">
          <cell r="D48">
            <v>13</v>
          </cell>
          <cell r="M48">
            <v>13</v>
          </cell>
        </row>
        <row r="49">
          <cell r="D49">
            <v>220</v>
          </cell>
          <cell r="M49">
            <v>357</v>
          </cell>
        </row>
        <row r="50">
          <cell r="D50">
            <v>16.923076923076923</v>
          </cell>
          <cell r="M50">
            <v>27.46153846153846</v>
          </cell>
        </row>
        <row r="51">
          <cell r="D51">
            <v>0</v>
          </cell>
          <cell r="M51">
            <v>1</v>
          </cell>
        </row>
        <row r="53">
          <cell r="D53">
            <v>15</v>
          </cell>
          <cell r="M53">
            <v>15</v>
          </cell>
        </row>
        <row r="54">
          <cell r="D54">
            <v>130</v>
          </cell>
          <cell r="M54">
            <v>130</v>
          </cell>
        </row>
        <row r="56">
          <cell r="D56">
            <v>10</v>
          </cell>
          <cell r="M56">
            <v>7</v>
          </cell>
        </row>
        <row r="57">
          <cell r="D57">
            <v>5</v>
          </cell>
          <cell r="M57">
            <v>3</v>
          </cell>
        </row>
        <row r="58">
          <cell r="D58">
            <v>0</v>
          </cell>
          <cell r="M58">
            <v>0</v>
          </cell>
        </row>
        <row r="59">
          <cell r="D59">
            <v>3</v>
          </cell>
          <cell r="M59">
            <v>5</v>
          </cell>
        </row>
        <row r="60">
          <cell r="D60">
            <v>0</v>
          </cell>
          <cell r="M60">
            <v>1</v>
          </cell>
        </row>
        <row r="62">
          <cell r="D62">
            <v>58</v>
          </cell>
          <cell r="M62">
            <v>67</v>
          </cell>
        </row>
        <row r="63">
          <cell r="D63">
            <v>6</v>
          </cell>
          <cell r="M63">
            <v>9</v>
          </cell>
        </row>
        <row r="64">
          <cell r="D64">
            <v>4</v>
          </cell>
          <cell r="M64">
            <v>3</v>
          </cell>
        </row>
        <row r="65">
          <cell r="D65">
            <v>2</v>
          </cell>
          <cell r="M65">
            <v>4</v>
          </cell>
        </row>
        <row r="66">
          <cell r="D66">
            <v>0</v>
          </cell>
          <cell r="M66">
            <v>2</v>
          </cell>
        </row>
        <row r="67">
          <cell r="D67">
            <v>5</v>
          </cell>
          <cell r="M67">
            <v>7</v>
          </cell>
        </row>
        <row r="68">
          <cell r="D68">
            <v>1</v>
          </cell>
          <cell r="M68">
            <v>0</v>
          </cell>
        </row>
        <row r="69">
          <cell r="D69">
            <v>5</v>
          </cell>
          <cell r="M69">
            <v>2</v>
          </cell>
        </row>
        <row r="70">
          <cell r="D70">
            <v>10</v>
          </cell>
          <cell r="M70">
            <v>8</v>
          </cell>
        </row>
        <row r="71">
          <cell r="D71">
            <v>50</v>
          </cell>
          <cell r="M71">
            <v>25</v>
          </cell>
        </row>
        <row r="72">
          <cell r="D72" t="str">
            <v>31:06</v>
          </cell>
          <cell r="M72" t="str">
            <v>28:54</v>
          </cell>
        </row>
        <row r="76">
          <cell r="A76" t="str">
            <v>Anderson</v>
          </cell>
          <cell r="B76" t="str">
            <v>Cin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Bass</v>
          </cell>
          <cell r="B77" t="str">
            <v>Cin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Clark</v>
          </cell>
          <cell r="B78" t="str">
            <v>Cin</v>
          </cell>
          <cell r="C78">
            <v>15</v>
          </cell>
          <cell r="D78">
            <v>79</v>
          </cell>
          <cell r="F78">
            <v>10</v>
          </cell>
          <cell r="G78">
            <v>0</v>
          </cell>
          <cell r="H78">
            <v>1</v>
          </cell>
        </row>
        <row r="79">
          <cell r="A79" t="str">
            <v>Curtis</v>
          </cell>
          <cell r="B79" t="str">
            <v>Cin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Davis</v>
          </cell>
          <cell r="B80" t="str">
            <v>Cin</v>
          </cell>
          <cell r="C80">
            <v>8</v>
          </cell>
          <cell r="D80">
            <v>21</v>
          </cell>
          <cell r="F80">
            <v>14</v>
          </cell>
          <cell r="G80">
            <v>0</v>
          </cell>
          <cell r="H80">
            <v>1</v>
          </cell>
        </row>
        <row r="81">
          <cell r="A81" t="str">
            <v>Dinkel</v>
          </cell>
          <cell r="B81" t="str">
            <v>Cin</v>
          </cell>
          <cell r="C81">
            <v>0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Elliott</v>
          </cell>
          <cell r="B82" t="str">
            <v>Cin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Griffin,A</v>
          </cell>
          <cell r="B83" t="str">
            <v>Cin</v>
          </cell>
          <cell r="C83">
            <v>43</v>
          </cell>
          <cell r="D83">
            <v>119</v>
          </cell>
          <cell r="F83">
            <v>22</v>
          </cell>
          <cell r="G83">
            <v>3</v>
          </cell>
          <cell r="H83">
            <v>2</v>
          </cell>
        </row>
        <row r="84">
          <cell r="A84" t="str">
            <v>Hertel</v>
          </cell>
          <cell r="B84" t="str">
            <v>Cin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Johnson,P</v>
          </cell>
          <cell r="B85" t="str">
            <v>Cin</v>
          </cell>
          <cell r="C85">
            <v>45</v>
          </cell>
          <cell r="D85">
            <v>183</v>
          </cell>
          <cell r="F85">
            <v>14</v>
          </cell>
          <cell r="G85">
            <v>1</v>
          </cell>
          <cell r="H85">
            <v>1</v>
          </cell>
        </row>
        <row r="86">
          <cell r="A86" t="str">
            <v>Law</v>
          </cell>
          <cell r="B86" t="str">
            <v>Cin</v>
          </cell>
          <cell r="C86">
            <v>1</v>
          </cell>
          <cell r="D86">
            <v>-7</v>
          </cell>
          <cell r="F86">
            <v>-7</v>
          </cell>
          <cell r="G86">
            <v>0</v>
          </cell>
          <cell r="H86">
            <v>0</v>
          </cell>
        </row>
        <row r="87">
          <cell r="A87" t="str">
            <v>Reaves</v>
          </cell>
          <cell r="B87" t="str">
            <v>Cin</v>
          </cell>
          <cell r="C87">
            <v>7</v>
          </cell>
          <cell r="D87">
            <v>31</v>
          </cell>
          <cell r="F87">
            <v>17</v>
          </cell>
          <cell r="G87">
            <v>0</v>
          </cell>
          <cell r="H87">
            <v>0</v>
          </cell>
        </row>
        <row r="88">
          <cell r="A88" t="str">
            <v>Turner</v>
          </cell>
          <cell r="B88" t="str">
            <v>Cin</v>
          </cell>
          <cell r="C88">
            <v>28</v>
          </cell>
          <cell r="D88">
            <v>130</v>
          </cell>
          <cell r="F88">
            <v>28</v>
          </cell>
          <cell r="G88">
            <v>0</v>
          </cell>
          <cell r="H88">
            <v>2</v>
          </cell>
        </row>
        <row r="91">
          <cell r="A91" t="str">
            <v>Bass</v>
          </cell>
          <cell r="B91" t="str">
            <v>Cin</v>
          </cell>
          <cell r="C91">
            <v>15</v>
          </cell>
          <cell r="D91">
            <v>275</v>
          </cell>
          <cell r="F91">
            <v>39</v>
          </cell>
          <cell r="G91">
            <v>1</v>
          </cell>
          <cell r="H91">
            <v>0</v>
          </cell>
        </row>
        <row r="92">
          <cell r="A92" t="str">
            <v>Brooks</v>
          </cell>
          <cell r="B92" t="str">
            <v>Cin</v>
          </cell>
          <cell r="C92">
            <v>11</v>
          </cell>
          <cell r="D92">
            <v>144</v>
          </cell>
          <cell r="F92">
            <v>35</v>
          </cell>
          <cell r="G92">
            <v>0</v>
          </cell>
          <cell r="H92">
            <v>0</v>
          </cell>
        </row>
        <row r="93">
          <cell r="A93" t="str">
            <v>Clark</v>
          </cell>
          <cell r="B93" t="str">
            <v>Cin</v>
          </cell>
          <cell r="C93">
            <v>1</v>
          </cell>
          <cell r="D93">
            <v>8</v>
          </cell>
          <cell r="F93">
            <v>8</v>
          </cell>
          <cell r="G93">
            <v>0</v>
          </cell>
          <cell r="H93">
            <v>0</v>
          </cell>
        </row>
        <row r="94">
          <cell r="A94" t="str">
            <v>Corbett</v>
          </cell>
          <cell r="B94" t="str">
            <v>Cin</v>
          </cell>
          <cell r="C94">
            <v>2</v>
          </cell>
          <cell r="D94">
            <v>41</v>
          </cell>
          <cell r="F94">
            <v>35</v>
          </cell>
          <cell r="G94">
            <v>1</v>
          </cell>
          <cell r="H94">
            <v>0</v>
          </cell>
        </row>
        <row r="95">
          <cell r="A95" t="str">
            <v>Curtis</v>
          </cell>
          <cell r="B95" t="str">
            <v>Cin</v>
          </cell>
          <cell r="C95">
            <v>11</v>
          </cell>
          <cell r="D95">
            <v>117</v>
          </cell>
          <cell r="F95">
            <v>31</v>
          </cell>
          <cell r="G95">
            <v>0</v>
          </cell>
          <cell r="H95">
            <v>0</v>
          </cell>
        </row>
        <row r="96">
          <cell r="A96" t="str">
            <v>Davis</v>
          </cell>
          <cell r="B96" t="str">
            <v>Cin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Elliott</v>
          </cell>
          <cell r="B97" t="str">
            <v>Cin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Griffin,A</v>
          </cell>
          <cell r="B98" t="str">
            <v>Cin</v>
          </cell>
          <cell r="C98">
            <v>8</v>
          </cell>
          <cell r="D98">
            <v>98</v>
          </cell>
          <cell r="F98">
            <v>27</v>
          </cell>
          <cell r="G98">
            <v>0</v>
          </cell>
          <cell r="H98">
            <v>1</v>
          </cell>
        </row>
        <row r="99">
          <cell r="A99" t="str">
            <v>Johnson,P</v>
          </cell>
          <cell r="B99" t="str">
            <v>Cin</v>
          </cell>
          <cell r="C99">
            <v>9</v>
          </cell>
          <cell r="D99">
            <v>68</v>
          </cell>
          <cell r="F99">
            <v>17</v>
          </cell>
          <cell r="G99">
            <v>0</v>
          </cell>
          <cell r="H99">
            <v>0</v>
          </cell>
        </row>
        <row r="100">
          <cell r="A100" t="str">
            <v>Law</v>
          </cell>
          <cell r="B100" t="str">
            <v>Cin</v>
          </cell>
          <cell r="C100">
            <v>1</v>
          </cell>
          <cell r="D100">
            <v>15</v>
          </cell>
          <cell r="F100">
            <v>15</v>
          </cell>
          <cell r="G100">
            <v>0</v>
          </cell>
          <cell r="H100">
            <v>0</v>
          </cell>
        </row>
        <row r="101">
          <cell r="A101" t="str">
            <v>McInally</v>
          </cell>
          <cell r="B101" t="str">
            <v>Cin</v>
          </cell>
          <cell r="C101">
            <v>1</v>
          </cell>
          <cell r="D101">
            <v>11</v>
          </cell>
          <cell r="F101">
            <v>11</v>
          </cell>
          <cell r="G101">
            <v>0</v>
          </cell>
          <cell r="H101">
            <v>0</v>
          </cell>
        </row>
        <row r="102">
          <cell r="A102" t="str">
            <v>Turner</v>
          </cell>
          <cell r="B102" t="str">
            <v>Cin</v>
          </cell>
          <cell r="C102">
            <v>3</v>
          </cell>
          <cell r="D102">
            <v>20</v>
          </cell>
          <cell r="F102">
            <v>15</v>
          </cell>
          <cell r="G102">
            <v>0</v>
          </cell>
          <cell r="H102">
            <v>0</v>
          </cell>
        </row>
        <row r="103">
          <cell r="A103" t="str">
            <v>Walker</v>
          </cell>
          <cell r="B103" t="str">
            <v>Cin</v>
          </cell>
          <cell r="C103">
            <v>3</v>
          </cell>
          <cell r="D103">
            <v>29</v>
          </cell>
          <cell r="F103">
            <v>13</v>
          </cell>
          <cell r="G103">
            <v>0</v>
          </cell>
          <cell r="H103">
            <v>0</v>
          </cell>
        </row>
        <row r="108">
          <cell r="A108" t="str">
            <v>Anderson</v>
          </cell>
          <cell r="B108" t="str">
            <v>Cin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Griffin,A</v>
          </cell>
          <cell r="B109" t="str">
            <v>Cin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Hertel</v>
          </cell>
          <cell r="B110" t="str">
            <v>Cin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Reaves</v>
          </cell>
          <cell r="B111" t="str">
            <v>Cin</v>
          </cell>
          <cell r="C111">
            <v>121</v>
          </cell>
          <cell r="D111">
            <v>65</v>
          </cell>
          <cell r="E111">
            <v>53.719008264462808</v>
          </cell>
          <cell r="F111">
            <v>826</v>
          </cell>
          <cell r="G111">
            <v>2</v>
          </cell>
          <cell r="H111">
            <v>39</v>
          </cell>
          <cell r="I111">
            <v>6</v>
          </cell>
          <cell r="J111">
            <v>1.6528925619834711</v>
          </cell>
          <cell r="K111">
            <v>4.9586776859504136</v>
          </cell>
          <cell r="L111">
            <v>6.8264462809917354</v>
          </cell>
          <cell r="M111">
            <v>60.141184573002754</v>
          </cell>
          <cell r="N111">
            <v>0</v>
          </cell>
          <cell r="O111">
            <v>4</v>
          </cell>
        </row>
        <row r="116">
          <cell r="A116" t="str">
            <v>Bass</v>
          </cell>
          <cell r="B116" t="str">
            <v>Cin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 t="str">
            <v>Breeden</v>
          </cell>
          <cell r="B117" t="str">
            <v>Cin</v>
          </cell>
          <cell r="C117">
            <v>0</v>
          </cell>
          <cell r="D117">
            <v>0</v>
          </cell>
          <cell r="E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 t="str">
            <v>Davis</v>
          </cell>
          <cell r="B118" t="str">
            <v>Cin</v>
          </cell>
          <cell r="C118">
            <v>2</v>
          </cell>
          <cell r="D118">
            <v>2</v>
          </cell>
          <cell r="E118">
            <v>20</v>
          </cell>
          <cell r="G118">
            <v>18</v>
          </cell>
          <cell r="H118">
            <v>0</v>
          </cell>
          <cell r="I118">
            <v>0</v>
          </cell>
        </row>
        <row r="119">
          <cell r="A119" t="str">
            <v>Jauron</v>
          </cell>
          <cell r="B119" t="str">
            <v>Cin</v>
          </cell>
          <cell r="C119">
            <v>0</v>
          </cell>
          <cell r="D119">
            <v>0</v>
          </cell>
          <cell r="E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 t="str">
            <v>Law</v>
          </cell>
          <cell r="B120" t="str">
            <v>Cin</v>
          </cell>
          <cell r="C120">
            <v>8</v>
          </cell>
          <cell r="D120">
            <v>0</v>
          </cell>
          <cell r="E120">
            <v>21</v>
          </cell>
          <cell r="G120">
            <v>7</v>
          </cell>
          <cell r="H120">
            <v>0</v>
          </cell>
          <cell r="I120">
            <v>0</v>
          </cell>
        </row>
        <row r="126">
          <cell r="A126" t="str">
            <v>Bass</v>
          </cell>
          <cell r="B126" t="str">
            <v>Cin</v>
          </cell>
          <cell r="C126">
            <v>3</v>
          </cell>
          <cell r="D126">
            <v>67</v>
          </cell>
          <cell r="F126">
            <v>25</v>
          </cell>
          <cell r="G126">
            <v>0</v>
          </cell>
          <cell r="H126">
            <v>0</v>
          </cell>
        </row>
        <row r="127">
          <cell r="A127" t="str">
            <v>Breeden</v>
          </cell>
          <cell r="B127" t="str">
            <v>Cin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Clark</v>
          </cell>
          <cell r="B128" t="str">
            <v>Cin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Corbett</v>
          </cell>
          <cell r="B129" t="str">
            <v>Cin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Davis</v>
          </cell>
          <cell r="B130" t="str">
            <v>Cin</v>
          </cell>
          <cell r="C130">
            <v>1</v>
          </cell>
          <cell r="D130">
            <v>6</v>
          </cell>
          <cell r="F130">
            <v>6</v>
          </cell>
          <cell r="G130">
            <v>0</v>
          </cell>
          <cell r="H130">
            <v>0</v>
          </cell>
        </row>
        <row r="131">
          <cell r="A131" t="str">
            <v>Griffin,A</v>
          </cell>
          <cell r="B131" t="str">
            <v>Cin</v>
          </cell>
          <cell r="C131">
            <v>1</v>
          </cell>
          <cell r="D131">
            <v>21</v>
          </cell>
          <cell r="F131">
            <v>21</v>
          </cell>
          <cell r="G131">
            <v>0</v>
          </cell>
          <cell r="H131">
            <v>0</v>
          </cell>
        </row>
        <row r="132">
          <cell r="A132" t="str">
            <v>Griffin,R</v>
          </cell>
          <cell r="B132" t="str">
            <v>Cin</v>
          </cell>
          <cell r="C132">
            <v>6</v>
          </cell>
          <cell r="D132">
            <v>89</v>
          </cell>
          <cell r="F132">
            <v>24</v>
          </cell>
          <cell r="G132">
            <v>0</v>
          </cell>
          <cell r="H132">
            <v>0</v>
          </cell>
        </row>
        <row r="133">
          <cell r="A133" t="str">
            <v>Law</v>
          </cell>
          <cell r="B133" t="str">
            <v>Cin</v>
          </cell>
          <cell r="C133">
            <v>2</v>
          </cell>
          <cell r="D133">
            <v>37</v>
          </cell>
          <cell r="F133">
            <v>20</v>
          </cell>
          <cell r="G133">
            <v>0</v>
          </cell>
          <cell r="H133">
            <v>0</v>
          </cell>
        </row>
        <row r="134">
          <cell r="A134" t="str">
            <v>Turner</v>
          </cell>
          <cell r="B134" t="str">
            <v>Cin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 t="str">
            <v>Vincent</v>
          </cell>
          <cell r="B135" t="str">
            <v>Cin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8">
          <cell r="A138" t="str">
            <v>Bahr</v>
          </cell>
          <cell r="B138" t="str">
            <v>Cin</v>
          </cell>
          <cell r="C138">
            <v>1</v>
          </cell>
          <cell r="D138">
            <v>23</v>
          </cell>
          <cell r="F138">
            <v>23</v>
          </cell>
          <cell r="G138">
            <v>0</v>
          </cell>
          <cell r="H138">
            <v>0</v>
          </cell>
        </row>
        <row r="139">
          <cell r="A139" t="str">
            <v>McInally</v>
          </cell>
          <cell r="B139" t="str">
            <v>Cin</v>
          </cell>
          <cell r="C139">
            <v>18</v>
          </cell>
          <cell r="D139">
            <v>823</v>
          </cell>
          <cell r="F139">
            <v>60</v>
          </cell>
          <cell r="G139">
            <v>0</v>
          </cell>
          <cell r="H139">
            <v>0</v>
          </cell>
        </row>
        <row r="146">
          <cell r="A146" t="str">
            <v>Bahr</v>
          </cell>
          <cell r="B146" t="str">
            <v>Cin</v>
          </cell>
          <cell r="C146">
            <v>15</v>
          </cell>
          <cell r="D146">
            <v>2</v>
          </cell>
          <cell r="E146">
            <v>6</v>
          </cell>
          <cell r="F146">
            <v>5</v>
          </cell>
          <cell r="G146">
            <v>10</v>
          </cell>
          <cell r="H146">
            <v>5</v>
          </cell>
          <cell r="J146">
            <v>46</v>
          </cell>
          <cell r="L146">
            <v>0</v>
          </cell>
          <cell r="M146">
            <v>0</v>
          </cell>
          <cell r="N146">
            <v>2</v>
          </cell>
          <cell r="O146">
            <v>1</v>
          </cell>
          <cell r="P146">
            <v>5</v>
          </cell>
          <cell r="Q146">
            <v>3</v>
          </cell>
          <cell r="R146">
            <v>3</v>
          </cell>
          <cell r="S146">
            <v>1</v>
          </cell>
          <cell r="T146">
            <v>0</v>
          </cell>
          <cell r="U146">
            <v>0</v>
          </cell>
        </row>
        <row r="152">
          <cell r="A152" t="str">
            <v>Breeden</v>
          </cell>
          <cell r="B152" t="str">
            <v>Cin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Cobb</v>
          </cell>
          <cell r="B153" t="str">
            <v>Cin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Dinkel</v>
          </cell>
          <cell r="B154" t="str">
            <v>Cin</v>
          </cell>
          <cell r="C154">
            <v>1</v>
          </cell>
          <cell r="D154">
            <v>-1</v>
          </cell>
          <cell r="F154">
            <v>-1</v>
          </cell>
          <cell r="G154">
            <v>0</v>
          </cell>
          <cell r="H154">
            <v>0</v>
          </cell>
        </row>
        <row r="155">
          <cell r="A155" t="str">
            <v>Edwards</v>
          </cell>
          <cell r="B155" t="str">
            <v>Cin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Jauron</v>
          </cell>
          <cell r="B156" t="str">
            <v>Cin</v>
          </cell>
          <cell r="C156">
            <v>1</v>
          </cell>
          <cell r="D156">
            <v>5</v>
          </cell>
          <cell r="F156">
            <v>5</v>
          </cell>
          <cell r="G156">
            <v>0</v>
          </cell>
          <cell r="H156">
            <v>0</v>
          </cell>
        </row>
        <row r="157">
          <cell r="A157" t="str">
            <v>LeClair</v>
          </cell>
          <cell r="B157" t="str">
            <v>Cin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Morgan</v>
          </cell>
          <cell r="B158" t="str">
            <v>Cin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>Perry</v>
          </cell>
          <cell r="B159" t="str">
            <v>Cin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Riley</v>
          </cell>
          <cell r="B160" t="str">
            <v>Cin</v>
          </cell>
          <cell r="C160">
            <v>0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>Shumon</v>
          </cell>
          <cell r="B161" t="str">
            <v>Cin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Williams</v>
          </cell>
          <cell r="B162" t="str">
            <v>Cin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7">
          <cell r="A167" t="str">
            <v>Breeden</v>
          </cell>
          <cell r="B167" t="str">
            <v>Cin</v>
          </cell>
          <cell r="C167">
            <v>0</v>
          </cell>
          <cell r="D167">
            <v>0</v>
          </cell>
          <cell r="F167">
            <v>1</v>
          </cell>
        </row>
        <row r="168">
          <cell r="A168" t="str">
            <v>Browner</v>
          </cell>
          <cell r="B168" t="str">
            <v>Cin</v>
          </cell>
          <cell r="C168">
            <v>0</v>
          </cell>
          <cell r="D168">
            <v>0</v>
          </cell>
          <cell r="F168">
            <v>6.5</v>
          </cell>
        </row>
        <row r="169">
          <cell r="A169" t="str">
            <v>Burley</v>
          </cell>
          <cell r="B169" t="str">
            <v>Cin</v>
          </cell>
          <cell r="C169">
            <v>3</v>
          </cell>
          <cell r="D169">
            <v>18</v>
          </cell>
          <cell r="F169">
            <v>4</v>
          </cell>
        </row>
        <row r="170">
          <cell r="A170" t="str">
            <v>Cameron</v>
          </cell>
          <cell r="B170" t="str">
            <v>Cin</v>
          </cell>
          <cell r="C170">
            <v>2</v>
          </cell>
          <cell r="D170">
            <v>12</v>
          </cell>
          <cell r="F170">
            <v>3</v>
          </cell>
        </row>
        <row r="171">
          <cell r="A171" t="str">
            <v>Dinkel</v>
          </cell>
          <cell r="B171" t="str">
            <v>Cin</v>
          </cell>
          <cell r="C171">
            <v>0</v>
          </cell>
          <cell r="D171">
            <v>0</v>
          </cell>
          <cell r="F171">
            <v>2</v>
          </cell>
        </row>
        <row r="172">
          <cell r="A172" t="str">
            <v>Edwards</v>
          </cell>
          <cell r="B172" t="str">
            <v>Cin</v>
          </cell>
          <cell r="C172">
            <v>1.5</v>
          </cell>
          <cell r="D172">
            <v>15</v>
          </cell>
          <cell r="F172">
            <v>5.5</v>
          </cell>
        </row>
        <row r="173">
          <cell r="A173" t="str">
            <v>Harris</v>
          </cell>
          <cell r="B173" t="str">
            <v>Cin</v>
          </cell>
          <cell r="C173">
            <v>0</v>
          </cell>
          <cell r="D173">
            <v>0</v>
          </cell>
          <cell r="F173">
            <v>2</v>
          </cell>
        </row>
        <row r="174">
          <cell r="A174" t="str">
            <v>Jauron</v>
          </cell>
          <cell r="B174" t="str">
            <v>Cin</v>
          </cell>
          <cell r="C174">
            <v>0</v>
          </cell>
          <cell r="D174">
            <v>0</v>
          </cell>
          <cell r="F174">
            <v>1</v>
          </cell>
        </row>
        <row r="175">
          <cell r="A175" t="str">
            <v>LeClair</v>
          </cell>
          <cell r="B175" t="str">
            <v>Cin</v>
          </cell>
          <cell r="C175">
            <v>1.5</v>
          </cell>
          <cell r="D175">
            <v>9</v>
          </cell>
          <cell r="F175">
            <v>2</v>
          </cell>
        </row>
        <row r="176">
          <cell r="A176" t="str">
            <v>Whitley</v>
          </cell>
          <cell r="B176" t="str">
            <v>Cin</v>
          </cell>
          <cell r="C176">
            <v>1</v>
          </cell>
          <cell r="D176">
            <v>13</v>
          </cell>
          <cell r="F176">
            <v>3</v>
          </cell>
        </row>
        <row r="177">
          <cell r="A177" t="str">
            <v>Williams</v>
          </cell>
          <cell r="B177" t="str">
            <v>Cin</v>
          </cell>
          <cell r="C177">
            <v>1</v>
          </cell>
          <cell r="D177">
            <v>5</v>
          </cell>
          <cell r="F177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SF"/>
      <sheetName val="vs Cin"/>
      <sheetName val="at Atl"/>
      <sheetName val="at Pit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69</v>
          </cell>
          <cell r="M6">
            <v>89</v>
          </cell>
        </row>
        <row r="7">
          <cell r="D7">
            <v>33</v>
          </cell>
          <cell r="M7">
            <v>34</v>
          </cell>
        </row>
        <row r="8">
          <cell r="D8">
            <v>31</v>
          </cell>
          <cell r="M8">
            <v>51</v>
          </cell>
        </row>
        <row r="9">
          <cell r="D9">
            <v>5</v>
          </cell>
          <cell r="M9">
            <v>4</v>
          </cell>
        </row>
        <row r="10">
          <cell r="C10">
            <v>15</v>
          </cell>
          <cell r="D10">
            <v>45</v>
          </cell>
          <cell r="E10">
            <v>0.33333333333333331</v>
          </cell>
          <cell r="N10">
            <v>0.50980392156862742</v>
          </cell>
          <cell r="R10" t="str">
            <v>15/45</v>
          </cell>
          <cell r="S10" t="str">
            <v>26/51</v>
          </cell>
        </row>
        <row r="12">
          <cell r="D12">
            <v>123</v>
          </cell>
          <cell r="M12">
            <v>145</v>
          </cell>
        </row>
        <row r="13">
          <cell r="D13">
            <v>606</v>
          </cell>
          <cell r="M13">
            <v>631</v>
          </cell>
        </row>
        <row r="14">
          <cell r="D14">
            <v>4.9268292682926829</v>
          </cell>
          <cell r="M14">
            <v>4.3517241379310345</v>
          </cell>
        </row>
        <row r="16">
          <cell r="D16">
            <v>102</v>
          </cell>
          <cell r="M16">
            <v>134</v>
          </cell>
        </row>
        <row r="17">
          <cell r="D17">
            <v>57</v>
          </cell>
          <cell r="M17">
            <v>68</v>
          </cell>
        </row>
        <row r="18">
          <cell r="D18">
            <v>55.882352941176471</v>
          </cell>
          <cell r="M18">
            <v>50.746268656716417</v>
          </cell>
        </row>
        <row r="19">
          <cell r="D19">
            <v>736</v>
          </cell>
          <cell r="M19">
            <v>957</v>
          </cell>
        </row>
        <row r="20">
          <cell r="D20">
            <v>8</v>
          </cell>
          <cell r="M20">
            <v>8</v>
          </cell>
        </row>
        <row r="21">
          <cell r="D21">
            <v>65</v>
          </cell>
          <cell r="M21">
            <v>58</v>
          </cell>
        </row>
        <row r="22">
          <cell r="D22">
            <v>671</v>
          </cell>
          <cell r="M22">
            <v>899</v>
          </cell>
        </row>
        <row r="23">
          <cell r="D23">
            <v>6.1</v>
          </cell>
          <cell r="M23">
            <v>6.330985915492958</v>
          </cell>
        </row>
        <row r="24">
          <cell r="D24">
            <v>12.912280701754385</v>
          </cell>
          <cell r="M24">
            <v>14.073529411764707</v>
          </cell>
        </row>
        <row r="27">
          <cell r="D27">
            <v>1277</v>
          </cell>
          <cell r="M27">
            <v>1530</v>
          </cell>
        </row>
        <row r="28">
          <cell r="D28">
            <v>47.454972592012531</v>
          </cell>
          <cell r="M28">
            <v>41.241830065359473</v>
          </cell>
        </row>
        <row r="29">
          <cell r="D29">
            <v>52.545027407987469</v>
          </cell>
          <cell r="M29">
            <v>58.758169934640527</v>
          </cell>
        </row>
        <row r="31">
          <cell r="D31">
            <v>233</v>
          </cell>
          <cell r="M31">
            <v>287</v>
          </cell>
        </row>
        <row r="32">
          <cell r="D32">
            <v>5.4806866952789699</v>
          </cell>
          <cell r="M32">
            <v>5.3310104529616726</v>
          </cell>
        </row>
        <row r="35">
          <cell r="D35">
            <v>2</v>
          </cell>
          <cell r="M35">
            <v>6</v>
          </cell>
        </row>
        <row r="36">
          <cell r="D36">
            <v>3</v>
          </cell>
          <cell r="M36">
            <v>54</v>
          </cell>
        </row>
        <row r="37">
          <cell r="D37">
            <v>0</v>
          </cell>
          <cell r="M37">
            <v>0</v>
          </cell>
        </row>
        <row r="39">
          <cell r="D39">
            <v>20</v>
          </cell>
          <cell r="M39">
            <v>18</v>
          </cell>
        </row>
        <row r="40">
          <cell r="D40">
            <v>703</v>
          </cell>
          <cell r="M40">
            <v>663</v>
          </cell>
        </row>
        <row r="41">
          <cell r="D41">
            <v>35.15</v>
          </cell>
          <cell r="M41">
            <v>36.833333333333336</v>
          </cell>
        </row>
        <row r="43">
          <cell r="D43">
            <v>6</v>
          </cell>
          <cell r="M43">
            <v>10</v>
          </cell>
        </row>
        <row r="44">
          <cell r="D44">
            <v>61</v>
          </cell>
          <cell r="M44">
            <v>26</v>
          </cell>
        </row>
        <row r="45">
          <cell r="D45">
            <v>10.166666666666666</v>
          </cell>
          <cell r="M45">
            <v>2.6</v>
          </cell>
        </row>
        <row r="46">
          <cell r="D46">
            <v>0</v>
          </cell>
          <cell r="M46">
            <v>0</v>
          </cell>
        </row>
        <row r="48">
          <cell r="D48">
            <v>15</v>
          </cell>
          <cell r="M48">
            <v>21</v>
          </cell>
        </row>
        <row r="49">
          <cell r="D49">
            <v>300</v>
          </cell>
          <cell r="M49">
            <v>545</v>
          </cell>
        </row>
        <row r="50">
          <cell r="D50">
            <v>20</v>
          </cell>
          <cell r="M50">
            <v>25.952380952380953</v>
          </cell>
        </row>
        <row r="51">
          <cell r="D51">
            <v>0</v>
          </cell>
          <cell r="M51">
            <v>0</v>
          </cell>
        </row>
        <row r="53">
          <cell r="D53">
            <v>28</v>
          </cell>
          <cell r="M53">
            <v>25</v>
          </cell>
        </row>
        <row r="54">
          <cell r="D54">
            <v>206</v>
          </cell>
          <cell r="M54">
            <v>184</v>
          </cell>
        </row>
        <row r="56">
          <cell r="D56">
            <v>7</v>
          </cell>
          <cell r="M56">
            <v>11</v>
          </cell>
        </row>
        <row r="57">
          <cell r="D57">
            <v>2</v>
          </cell>
          <cell r="M57">
            <v>5</v>
          </cell>
        </row>
        <row r="58">
          <cell r="D58">
            <v>0</v>
          </cell>
          <cell r="M58">
            <v>0</v>
          </cell>
        </row>
        <row r="59">
          <cell r="D59">
            <v>6</v>
          </cell>
          <cell r="M59">
            <v>5</v>
          </cell>
        </row>
        <row r="60">
          <cell r="D60">
            <v>0</v>
          </cell>
          <cell r="M60">
            <v>0</v>
          </cell>
        </row>
        <row r="62">
          <cell r="D62">
            <v>108</v>
          </cell>
          <cell r="M62">
            <v>70</v>
          </cell>
        </row>
        <row r="63">
          <cell r="D63">
            <v>14</v>
          </cell>
          <cell r="M63">
            <v>8</v>
          </cell>
        </row>
        <row r="64">
          <cell r="D64">
            <v>8</v>
          </cell>
          <cell r="M64">
            <v>5</v>
          </cell>
        </row>
        <row r="65">
          <cell r="D65">
            <v>6</v>
          </cell>
          <cell r="M65">
            <v>3</v>
          </cell>
        </row>
        <row r="66">
          <cell r="D66">
            <v>0</v>
          </cell>
          <cell r="M66">
            <v>0</v>
          </cell>
        </row>
        <row r="67">
          <cell r="D67">
            <v>12</v>
          </cell>
          <cell r="M67">
            <v>8</v>
          </cell>
        </row>
        <row r="68">
          <cell r="D68">
            <v>0</v>
          </cell>
          <cell r="M68">
            <v>1</v>
          </cell>
        </row>
        <row r="69">
          <cell r="D69">
            <v>4</v>
          </cell>
          <cell r="M69">
            <v>4</v>
          </cell>
        </row>
        <row r="70">
          <cell r="D70">
            <v>6</v>
          </cell>
          <cell r="M70">
            <v>9</v>
          </cell>
        </row>
        <row r="71">
          <cell r="D71">
            <v>66.666666666666657</v>
          </cell>
          <cell r="M71">
            <v>44.444444444444443</v>
          </cell>
        </row>
        <row r="72">
          <cell r="D72" t="str">
            <v>27:07</v>
          </cell>
          <cell r="M72" t="str">
            <v>32:53</v>
          </cell>
        </row>
        <row r="76">
          <cell r="A76" t="str">
            <v>Collins</v>
          </cell>
          <cell r="B76" t="str">
            <v>Cle</v>
          </cell>
          <cell r="C76">
            <v>8</v>
          </cell>
          <cell r="D76">
            <v>-6</v>
          </cell>
          <cell r="F76">
            <v>6</v>
          </cell>
          <cell r="G76">
            <v>0</v>
          </cell>
          <cell r="H76">
            <v>0</v>
          </cell>
        </row>
        <row r="77">
          <cell r="A77" t="str">
            <v>Evans</v>
          </cell>
          <cell r="B77" t="str">
            <v>Cle</v>
          </cell>
          <cell r="C77">
            <v>1</v>
          </cell>
          <cell r="D77">
            <v>6</v>
          </cell>
          <cell r="F77">
            <v>6</v>
          </cell>
          <cell r="G77">
            <v>0</v>
          </cell>
          <cell r="H77">
            <v>0</v>
          </cell>
        </row>
        <row r="78">
          <cell r="A78" t="str">
            <v>Hill</v>
          </cell>
          <cell r="B78" t="str">
            <v>Cle</v>
          </cell>
          <cell r="C78">
            <v>0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Miller,C</v>
          </cell>
          <cell r="B79" t="str">
            <v>Cle</v>
          </cell>
          <cell r="C79">
            <v>29</v>
          </cell>
          <cell r="D79">
            <v>71</v>
          </cell>
          <cell r="F79">
            <v>14</v>
          </cell>
          <cell r="G79">
            <v>3</v>
          </cell>
          <cell r="H79">
            <v>0</v>
          </cell>
        </row>
        <row r="80">
          <cell r="A80" t="str">
            <v>Miller,M</v>
          </cell>
          <cell r="B80" t="str">
            <v>Cle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Newsome</v>
          </cell>
          <cell r="B81" t="str">
            <v>Cle</v>
          </cell>
          <cell r="C81">
            <v>0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>Pruitt,G</v>
          </cell>
          <cell r="B82" t="str">
            <v>Cle</v>
          </cell>
          <cell r="C82">
            <v>31</v>
          </cell>
          <cell r="D82">
            <v>261</v>
          </cell>
          <cell r="F82">
            <v>69</v>
          </cell>
          <cell r="G82">
            <v>2</v>
          </cell>
          <cell r="H82">
            <v>2</v>
          </cell>
        </row>
        <row r="83">
          <cell r="A83" t="str">
            <v>Pruitt,M</v>
          </cell>
          <cell r="B83" t="str">
            <v>Cle</v>
          </cell>
          <cell r="C83">
            <v>43</v>
          </cell>
          <cell r="D83">
            <v>266</v>
          </cell>
          <cell r="F83">
            <v>71</v>
          </cell>
          <cell r="G83">
            <v>3</v>
          </cell>
          <cell r="H83">
            <v>2</v>
          </cell>
        </row>
        <row r="84">
          <cell r="A84" t="str">
            <v>Rucker</v>
          </cell>
          <cell r="B84" t="str">
            <v>Cle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Sipe</v>
          </cell>
          <cell r="B85" t="str">
            <v>Cle</v>
          </cell>
          <cell r="C85">
            <v>4</v>
          </cell>
          <cell r="D85">
            <v>-2</v>
          </cell>
          <cell r="F85">
            <v>4</v>
          </cell>
          <cell r="G85">
            <v>0</v>
          </cell>
          <cell r="H85">
            <v>0</v>
          </cell>
        </row>
        <row r="86">
          <cell r="A86" t="str">
            <v>Sullivan,T</v>
          </cell>
          <cell r="B86" t="str">
            <v>Cle</v>
          </cell>
          <cell r="C86">
            <v>7</v>
          </cell>
          <cell r="D86">
            <v>10</v>
          </cell>
          <cell r="F86">
            <v>3</v>
          </cell>
          <cell r="G86">
            <v>0</v>
          </cell>
          <cell r="H86">
            <v>0</v>
          </cell>
        </row>
        <row r="90">
          <cell r="A90" t="str">
            <v>Collins</v>
          </cell>
          <cell r="B90" t="str">
            <v>Cle</v>
          </cell>
          <cell r="C90">
            <v>1</v>
          </cell>
          <cell r="D90">
            <v>15</v>
          </cell>
          <cell r="F90">
            <v>15</v>
          </cell>
          <cell r="G90">
            <v>0</v>
          </cell>
          <cell r="H90">
            <v>0</v>
          </cell>
        </row>
        <row r="91">
          <cell r="A91" t="str">
            <v>Feacher</v>
          </cell>
          <cell r="B91" t="str">
            <v>Cle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>Hill</v>
          </cell>
          <cell r="B92" t="str">
            <v>Cle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Logan</v>
          </cell>
          <cell r="B93" t="str">
            <v>Cle</v>
          </cell>
          <cell r="C93">
            <v>16</v>
          </cell>
          <cell r="D93">
            <v>251</v>
          </cell>
          <cell r="F93">
            <v>39</v>
          </cell>
          <cell r="G93">
            <v>1</v>
          </cell>
          <cell r="H93">
            <v>0</v>
          </cell>
        </row>
        <row r="94">
          <cell r="A94" t="str">
            <v>Miller,C</v>
          </cell>
          <cell r="B94" t="str">
            <v>Cle</v>
          </cell>
          <cell r="C94">
            <v>3</v>
          </cell>
          <cell r="D94">
            <v>11</v>
          </cell>
          <cell r="F94">
            <v>8</v>
          </cell>
          <cell r="G94">
            <v>0</v>
          </cell>
          <cell r="H94">
            <v>0</v>
          </cell>
        </row>
        <row r="95">
          <cell r="A95" t="str">
            <v>Newsome</v>
          </cell>
          <cell r="B95" t="str">
            <v>Cle</v>
          </cell>
          <cell r="C95">
            <v>5</v>
          </cell>
          <cell r="D95">
            <v>74</v>
          </cell>
          <cell r="F95">
            <v>34</v>
          </cell>
          <cell r="G95">
            <v>0</v>
          </cell>
          <cell r="H95">
            <v>0</v>
          </cell>
        </row>
        <row r="96">
          <cell r="A96" t="str">
            <v>Parris</v>
          </cell>
          <cell r="B96" t="str">
            <v>Cle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Pruitt,G</v>
          </cell>
          <cell r="B97" t="str">
            <v>Cle</v>
          </cell>
          <cell r="C97">
            <v>12</v>
          </cell>
          <cell r="D97">
            <v>108</v>
          </cell>
          <cell r="F97">
            <v>35</v>
          </cell>
          <cell r="G97">
            <v>1</v>
          </cell>
          <cell r="H97">
            <v>1</v>
          </cell>
        </row>
        <row r="98">
          <cell r="A98" t="str">
            <v>Pruitt,M</v>
          </cell>
          <cell r="B98" t="str">
            <v>Cle</v>
          </cell>
          <cell r="C98">
            <v>5</v>
          </cell>
          <cell r="D98">
            <v>22</v>
          </cell>
          <cell r="F98">
            <v>17</v>
          </cell>
          <cell r="G98">
            <v>1</v>
          </cell>
          <cell r="H98">
            <v>0</v>
          </cell>
        </row>
        <row r="99">
          <cell r="A99" t="str">
            <v>Rucker</v>
          </cell>
          <cell r="B99" t="str">
            <v>Cle</v>
          </cell>
          <cell r="C99">
            <v>13</v>
          </cell>
          <cell r="D99">
            <v>237</v>
          </cell>
          <cell r="F99">
            <v>80</v>
          </cell>
          <cell r="G99">
            <v>3</v>
          </cell>
          <cell r="H99">
            <v>0</v>
          </cell>
        </row>
        <row r="100">
          <cell r="A100" t="str">
            <v>Sullivan,T</v>
          </cell>
          <cell r="B100" t="str">
            <v>Cle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Wright</v>
          </cell>
          <cell r="B101" t="str">
            <v>Cle</v>
          </cell>
          <cell r="C101">
            <v>2</v>
          </cell>
          <cell r="D101">
            <v>18</v>
          </cell>
          <cell r="F101">
            <v>13</v>
          </cell>
          <cell r="G101">
            <v>0</v>
          </cell>
          <cell r="H101">
            <v>0</v>
          </cell>
        </row>
        <row r="107">
          <cell r="A107" t="str">
            <v>Evans</v>
          </cell>
          <cell r="B107" t="str">
            <v>Cle</v>
          </cell>
          <cell r="C107">
            <v>1</v>
          </cell>
          <cell r="D107">
            <v>1</v>
          </cell>
          <cell r="E107">
            <v>100</v>
          </cell>
          <cell r="F107">
            <v>39</v>
          </cell>
          <cell r="G107">
            <v>0</v>
          </cell>
          <cell r="H107">
            <v>39</v>
          </cell>
          <cell r="I107">
            <v>0</v>
          </cell>
          <cell r="J107">
            <v>0</v>
          </cell>
          <cell r="K107">
            <v>0</v>
          </cell>
          <cell r="L107">
            <v>39</v>
          </cell>
          <cell r="M107">
            <v>118.75</v>
          </cell>
          <cell r="N107">
            <v>0</v>
          </cell>
          <cell r="O107">
            <v>0</v>
          </cell>
        </row>
        <row r="108">
          <cell r="A108" t="str">
            <v>Hill</v>
          </cell>
          <cell r="B108" t="str">
            <v>Cle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Miller,M</v>
          </cell>
          <cell r="B109" t="str">
            <v>Cle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Pruitt</v>
          </cell>
          <cell r="B110" t="str">
            <v>Cle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Sipe</v>
          </cell>
          <cell r="B111" t="str">
            <v>Cle</v>
          </cell>
          <cell r="C111">
            <v>101</v>
          </cell>
          <cell r="D111">
            <v>56</v>
          </cell>
          <cell r="E111">
            <v>55.445544554455452</v>
          </cell>
          <cell r="F111">
            <v>697</v>
          </cell>
          <cell r="G111">
            <v>6</v>
          </cell>
          <cell r="H111">
            <v>80</v>
          </cell>
          <cell r="I111">
            <v>2</v>
          </cell>
          <cell r="J111">
            <v>5.9405940594059405</v>
          </cell>
          <cell r="K111">
            <v>1.9801980198019802</v>
          </cell>
          <cell r="L111">
            <v>6.9009900990099009</v>
          </cell>
          <cell r="M111">
            <v>88.593234323432341</v>
          </cell>
          <cell r="N111">
            <v>0</v>
          </cell>
          <cell r="O111">
            <v>8</v>
          </cell>
        </row>
        <row r="115">
          <cell r="A115" t="str">
            <v>Newsome</v>
          </cell>
          <cell r="B115" t="str">
            <v>Cle</v>
          </cell>
          <cell r="C115">
            <v>1</v>
          </cell>
          <cell r="D115">
            <v>0</v>
          </cell>
          <cell r="E115">
            <v>3</v>
          </cell>
          <cell r="G115">
            <v>3</v>
          </cell>
          <cell r="H115">
            <v>0</v>
          </cell>
          <cell r="I115">
            <v>0</v>
          </cell>
        </row>
        <row r="116">
          <cell r="A116" t="str">
            <v>Wright</v>
          </cell>
          <cell r="B116" t="str">
            <v>Cle</v>
          </cell>
          <cell r="C116">
            <v>5</v>
          </cell>
          <cell r="D116">
            <v>2</v>
          </cell>
          <cell r="E116">
            <v>58</v>
          </cell>
          <cell r="G116">
            <v>30</v>
          </cell>
          <cell r="H116">
            <v>0</v>
          </cell>
          <cell r="I116">
            <v>1</v>
          </cell>
        </row>
        <row r="125">
          <cell r="A125" t="str">
            <v>Collins</v>
          </cell>
          <cell r="B125" t="str">
            <v>Cle</v>
          </cell>
          <cell r="C125">
            <v>6</v>
          </cell>
          <cell r="D125">
            <v>114</v>
          </cell>
          <cell r="F125">
            <v>34</v>
          </cell>
          <cell r="G125">
            <v>0</v>
          </cell>
          <cell r="H125">
            <v>0</v>
          </cell>
        </row>
        <row r="126">
          <cell r="A126" t="str">
            <v>Jackson</v>
          </cell>
          <cell r="B126" t="str">
            <v>Cle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Miller,C</v>
          </cell>
          <cell r="B127" t="str">
            <v>Cle</v>
          </cell>
          <cell r="C127">
            <v>1</v>
          </cell>
          <cell r="D127">
            <v>13</v>
          </cell>
          <cell r="F127">
            <v>13</v>
          </cell>
          <cell r="G127">
            <v>0</v>
          </cell>
          <cell r="H127">
            <v>0</v>
          </cell>
        </row>
        <row r="128">
          <cell r="A128" t="str">
            <v>Pruitt,G</v>
          </cell>
          <cell r="B128" t="str">
            <v>Cle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Rich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Rucker</v>
          </cell>
          <cell r="B130" t="str">
            <v>Cle</v>
          </cell>
          <cell r="C130">
            <v>1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Sullivan,T</v>
          </cell>
          <cell r="B131" t="str">
            <v>Cle</v>
          </cell>
          <cell r="C131">
            <v>5</v>
          </cell>
          <cell r="D131">
            <v>128</v>
          </cell>
          <cell r="F131">
            <v>28</v>
          </cell>
          <cell r="G131">
            <v>0</v>
          </cell>
          <cell r="H131">
            <v>0</v>
          </cell>
        </row>
        <row r="132">
          <cell r="A132" t="str">
            <v>Wright</v>
          </cell>
          <cell r="B132" t="str">
            <v>Cle</v>
          </cell>
          <cell r="C132">
            <v>2</v>
          </cell>
          <cell r="D132">
            <v>45</v>
          </cell>
          <cell r="F132">
            <v>31</v>
          </cell>
          <cell r="G132">
            <v>0</v>
          </cell>
          <cell r="H132">
            <v>0</v>
          </cell>
        </row>
        <row r="136">
          <cell r="A136" t="str">
            <v>Evans</v>
          </cell>
          <cell r="B136" t="str">
            <v>Cle</v>
          </cell>
          <cell r="C136">
            <v>20</v>
          </cell>
          <cell r="D136">
            <v>703</v>
          </cell>
          <cell r="F136">
            <v>74</v>
          </cell>
          <cell r="G136">
            <v>0</v>
          </cell>
          <cell r="H136">
            <v>0</v>
          </cell>
        </row>
        <row r="144">
          <cell r="A144" t="str">
            <v>Cockroft</v>
          </cell>
          <cell r="B144" t="str">
            <v>Cle</v>
          </cell>
          <cell r="C144">
            <v>22</v>
          </cell>
          <cell r="D144">
            <v>2</v>
          </cell>
          <cell r="E144">
            <v>14</v>
          </cell>
          <cell r="F144">
            <v>12</v>
          </cell>
          <cell r="G144">
            <v>6</v>
          </cell>
          <cell r="H144">
            <v>4</v>
          </cell>
          <cell r="J144">
            <v>44</v>
          </cell>
          <cell r="L144">
            <v>0</v>
          </cell>
          <cell r="M144">
            <v>0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3</v>
          </cell>
          <cell r="S144">
            <v>2</v>
          </cell>
          <cell r="T144">
            <v>0</v>
          </cell>
          <cell r="U144">
            <v>0</v>
          </cell>
        </row>
        <row r="145">
          <cell r="A145" t="str">
            <v>Evans</v>
          </cell>
          <cell r="B145" t="str">
            <v>Cle</v>
          </cell>
          <cell r="C145">
            <v>1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</row>
        <row r="150">
          <cell r="A150" t="str">
            <v>Ambrose</v>
          </cell>
          <cell r="B150" t="str">
            <v>Cle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Darden</v>
          </cell>
          <cell r="B151" t="str">
            <v>Cle</v>
          </cell>
          <cell r="C151">
            <v>1</v>
          </cell>
          <cell r="D151">
            <v>30</v>
          </cell>
          <cell r="F151">
            <v>30</v>
          </cell>
          <cell r="G151">
            <v>0</v>
          </cell>
          <cell r="H151">
            <v>0</v>
          </cell>
        </row>
        <row r="152">
          <cell r="A152" t="str">
            <v>Davis</v>
          </cell>
          <cell r="B152" t="str">
            <v>Cle</v>
          </cell>
          <cell r="C152">
            <v>2</v>
          </cell>
          <cell r="D152">
            <v>5</v>
          </cell>
          <cell r="F152">
            <v>5</v>
          </cell>
          <cell r="G152">
            <v>0</v>
          </cell>
          <cell r="H152">
            <v>0</v>
          </cell>
        </row>
        <row r="153">
          <cell r="A153" t="str">
            <v>Hall</v>
          </cell>
          <cell r="B153" t="str">
            <v>Cle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Irons</v>
          </cell>
          <cell r="B154" t="str">
            <v>Cle</v>
          </cell>
          <cell r="C154">
            <v>1</v>
          </cell>
          <cell r="D154">
            <v>16</v>
          </cell>
          <cell r="F154">
            <v>16</v>
          </cell>
          <cell r="G154">
            <v>0</v>
          </cell>
          <cell r="H154">
            <v>1</v>
          </cell>
        </row>
        <row r="155">
          <cell r="A155" t="str">
            <v>Matthews</v>
          </cell>
          <cell r="B155" t="str">
            <v>Cle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Peters</v>
          </cell>
          <cell r="B156" t="str">
            <v>Cle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Scott</v>
          </cell>
          <cell r="B157" t="str">
            <v>Cle</v>
          </cell>
          <cell r="C157">
            <v>2</v>
          </cell>
          <cell r="D157">
            <v>3</v>
          </cell>
          <cell r="F157">
            <v>3</v>
          </cell>
          <cell r="G157">
            <v>0</v>
          </cell>
          <cell r="H157">
            <v>0</v>
          </cell>
        </row>
        <row r="165">
          <cell r="A165" t="str">
            <v>Ambrose</v>
          </cell>
          <cell r="B165" t="str">
            <v>Cle</v>
          </cell>
          <cell r="C165">
            <v>0</v>
          </cell>
          <cell r="D165">
            <v>0</v>
          </cell>
          <cell r="F165">
            <v>0.5</v>
          </cell>
        </row>
        <row r="166">
          <cell r="A166" t="str">
            <v>Edwards</v>
          </cell>
          <cell r="B166" t="str">
            <v>Cle</v>
          </cell>
          <cell r="C166">
            <v>1</v>
          </cell>
          <cell r="D166">
            <v>7.5</v>
          </cell>
          <cell r="F166">
            <v>4.5</v>
          </cell>
        </row>
        <row r="167">
          <cell r="A167" t="str">
            <v>Hall</v>
          </cell>
          <cell r="B167" t="str">
            <v>Cle</v>
          </cell>
          <cell r="C167">
            <v>0</v>
          </cell>
          <cell r="D167">
            <v>0</v>
          </cell>
          <cell r="F167">
            <v>2.5</v>
          </cell>
        </row>
        <row r="168">
          <cell r="A168" t="str">
            <v>Irons</v>
          </cell>
          <cell r="B168" t="str">
            <v>Cle</v>
          </cell>
          <cell r="C168">
            <v>0.5</v>
          </cell>
          <cell r="D168">
            <v>3.5</v>
          </cell>
          <cell r="F168">
            <v>3.5</v>
          </cell>
        </row>
        <row r="169">
          <cell r="A169" t="str">
            <v>Jones,J</v>
          </cell>
          <cell r="B169" t="str">
            <v>Cle</v>
          </cell>
          <cell r="C169">
            <v>0</v>
          </cell>
          <cell r="D169">
            <v>0</v>
          </cell>
          <cell r="F169">
            <v>1</v>
          </cell>
        </row>
        <row r="170">
          <cell r="A170" t="str">
            <v>Matthews</v>
          </cell>
          <cell r="B170" t="str">
            <v>Cle</v>
          </cell>
          <cell r="C170">
            <v>1</v>
          </cell>
          <cell r="D170">
            <v>9</v>
          </cell>
          <cell r="F170">
            <v>1</v>
          </cell>
        </row>
        <row r="171">
          <cell r="A171" t="str">
            <v>Mitchell</v>
          </cell>
          <cell r="B171" t="str">
            <v>Cle</v>
          </cell>
          <cell r="C171">
            <v>2.5</v>
          </cell>
          <cell r="D171">
            <v>19</v>
          </cell>
          <cell r="F171">
            <v>7</v>
          </cell>
        </row>
        <row r="172">
          <cell r="A172" t="str">
            <v>Peters</v>
          </cell>
          <cell r="B172" t="str">
            <v>Cle</v>
          </cell>
          <cell r="C172">
            <v>1</v>
          </cell>
          <cell r="D172">
            <v>6</v>
          </cell>
          <cell r="F172">
            <v>2</v>
          </cell>
        </row>
        <row r="173">
          <cell r="A173" t="str">
            <v>Scott</v>
          </cell>
          <cell r="B173" t="str">
            <v>Cle</v>
          </cell>
          <cell r="C173">
            <v>0</v>
          </cell>
          <cell r="D173">
            <v>0</v>
          </cell>
          <cell r="F173">
            <v>1</v>
          </cell>
        </row>
        <row r="174">
          <cell r="A174" t="str">
            <v>Sherk</v>
          </cell>
          <cell r="B174" t="str">
            <v>Cle</v>
          </cell>
          <cell r="C174">
            <v>1</v>
          </cell>
          <cell r="D174">
            <v>13</v>
          </cell>
          <cell r="F174">
            <v>3</v>
          </cell>
        </row>
        <row r="175">
          <cell r="A175" t="str">
            <v>St.Clair</v>
          </cell>
          <cell r="B175" t="str">
            <v>Cle</v>
          </cell>
          <cell r="C175">
            <v>1</v>
          </cell>
          <cell r="D175">
            <v>0</v>
          </cell>
          <cell r="F175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Oak"/>
      <sheetName val="at Min"/>
      <sheetName val="vs SD"/>
      <sheetName val="at KC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69</v>
          </cell>
          <cell r="M6">
            <v>66</v>
          </cell>
        </row>
        <row r="7">
          <cell r="D7">
            <v>28</v>
          </cell>
          <cell r="M7">
            <v>33</v>
          </cell>
        </row>
        <row r="8">
          <cell r="D8">
            <v>32</v>
          </cell>
          <cell r="M8">
            <v>29</v>
          </cell>
        </row>
        <row r="9">
          <cell r="D9">
            <v>9</v>
          </cell>
          <cell r="M9">
            <v>4</v>
          </cell>
        </row>
        <row r="10">
          <cell r="C10">
            <v>20</v>
          </cell>
          <cell r="D10">
            <v>56</v>
          </cell>
          <cell r="E10">
            <v>0.35714285714285715</v>
          </cell>
          <cell r="N10">
            <v>0.40384615384615385</v>
          </cell>
          <cell r="R10" t="str">
            <v>20/56</v>
          </cell>
          <cell r="S10" t="str">
            <v>21/52</v>
          </cell>
        </row>
        <row r="12">
          <cell r="D12">
            <v>147</v>
          </cell>
          <cell r="M12">
            <v>137</v>
          </cell>
        </row>
        <row r="13">
          <cell r="D13">
            <v>543</v>
          </cell>
          <cell r="M13">
            <v>512</v>
          </cell>
        </row>
        <row r="14">
          <cell r="D14">
            <v>3.693877551020408</v>
          </cell>
          <cell r="M14">
            <v>3.7372262773722627</v>
          </cell>
        </row>
        <row r="16">
          <cell r="D16">
            <v>103</v>
          </cell>
          <cell r="M16">
            <v>125</v>
          </cell>
        </row>
        <row r="17">
          <cell r="D17">
            <v>61</v>
          </cell>
          <cell r="M17">
            <v>59</v>
          </cell>
        </row>
        <row r="18">
          <cell r="D18">
            <v>59.22330097087378</v>
          </cell>
          <cell r="M18">
            <v>47.199999999999996</v>
          </cell>
        </row>
        <row r="19">
          <cell r="D19">
            <v>657</v>
          </cell>
          <cell r="M19">
            <v>703</v>
          </cell>
        </row>
        <row r="20">
          <cell r="D20">
            <v>7</v>
          </cell>
          <cell r="M20">
            <v>5</v>
          </cell>
        </row>
        <row r="21">
          <cell r="D21">
            <v>63</v>
          </cell>
          <cell r="M21">
            <v>40</v>
          </cell>
        </row>
        <row r="22">
          <cell r="D22">
            <v>594</v>
          </cell>
          <cell r="M22">
            <v>663</v>
          </cell>
        </row>
        <row r="23">
          <cell r="D23">
            <v>5.4</v>
          </cell>
          <cell r="M23">
            <v>5.0999999999999996</v>
          </cell>
        </row>
        <row r="24">
          <cell r="D24">
            <v>10.770491803278688</v>
          </cell>
          <cell r="M24">
            <v>11.915254237288135</v>
          </cell>
        </row>
        <row r="27">
          <cell r="D27">
            <v>1137</v>
          </cell>
          <cell r="M27">
            <v>1175</v>
          </cell>
        </row>
        <row r="28">
          <cell r="D28">
            <v>47.757255936675463</v>
          </cell>
          <cell r="M28">
            <v>43.574468085106382</v>
          </cell>
        </row>
        <row r="29">
          <cell r="D29">
            <v>52.242744063324544</v>
          </cell>
          <cell r="M29">
            <v>56.425531914893611</v>
          </cell>
        </row>
        <row r="31">
          <cell r="D31">
            <v>257</v>
          </cell>
          <cell r="M31">
            <v>267</v>
          </cell>
        </row>
        <row r="32">
          <cell r="D32">
            <v>4.4241245136186773</v>
          </cell>
          <cell r="M32">
            <v>4.4007490636704123</v>
          </cell>
        </row>
        <row r="35">
          <cell r="D35">
            <v>4</v>
          </cell>
          <cell r="M35">
            <v>10</v>
          </cell>
        </row>
        <row r="36">
          <cell r="D36">
            <v>38</v>
          </cell>
          <cell r="M36">
            <v>58</v>
          </cell>
        </row>
        <row r="37">
          <cell r="D37">
            <v>0</v>
          </cell>
          <cell r="M37">
            <v>0</v>
          </cell>
        </row>
        <row r="39">
          <cell r="D39">
            <v>23</v>
          </cell>
          <cell r="M39">
            <v>21</v>
          </cell>
        </row>
        <row r="40">
          <cell r="D40">
            <v>899</v>
          </cell>
          <cell r="M40">
            <v>854</v>
          </cell>
        </row>
        <row r="41">
          <cell r="D41">
            <v>39.086956521739133</v>
          </cell>
          <cell r="M41">
            <v>40.666666666666664</v>
          </cell>
        </row>
        <row r="43">
          <cell r="D43">
            <v>15</v>
          </cell>
          <cell r="M43">
            <v>11</v>
          </cell>
        </row>
        <row r="44">
          <cell r="D44">
            <v>150</v>
          </cell>
          <cell r="M44">
            <v>37</v>
          </cell>
        </row>
        <row r="45">
          <cell r="D45">
            <v>10</v>
          </cell>
          <cell r="M45">
            <v>3.3636363636363638</v>
          </cell>
        </row>
        <row r="46">
          <cell r="D46">
            <v>0</v>
          </cell>
          <cell r="M46">
            <v>0</v>
          </cell>
        </row>
        <row r="48">
          <cell r="D48">
            <v>12</v>
          </cell>
          <cell r="M48">
            <v>13</v>
          </cell>
        </row>
        <row r="49">
          <cell r="D49">
            <v>247</v>
          </cell>
          <cell r="M49">
            <v>321</v>
          </cell>
        </row>
        <row r="50">
          <cell r="D50">
            <v>20.583333333333332</v>
          </cell>
          <cell r="M50">
            <v>24.692307692307693</v>
          </cell>
        </row>
        <row r="51">
          <cell r="D51">
            <v>0</v>
          </cell>
          <cell r="M51">
            <v>0</v>
          </cell>
        </row>
        <row r="53">
          <cell r="D53">
            <v>24</v>
          </cell>
          <cell r="M53">
            <v>32</v>
          </cell>
        </row>
        <row r="54">
          <cell r="D54">
            <v>204</v>
          </cell>
          <cell r="M54">
            <v>267</v>
          </cell>
        </row>
        <row r="56">
          <cell r="D56">
            <v>4</v>
          </cell>
          <cell r="M56">
            <v>3</v>
          </cell>
        </row>
        <row r="57">
          <cell r="D57">
            <v>2</v>
          </cell>
          <cell r="M57">
            <v>1</v>
          </cell>
        </row>
        <row r="58">
          <cell r="D58">
            <v>0</v>
          </cell>
          <cell r="M58">
            <v>0</v>
          </cell>
        </row>
        <row r="59">
          <cell r="D59">
            <v>2</v>
          </cell>
          <cell r="M59">
            <v>2</v>
          </cell>
        </row>
        <row r="60">
          <cell r="D60">
            <v>0</v>
          </cell>
          <cell r="M60">
            <v>0</v>
          </cell>
        </row>
        <row r="62">
          <cell r="D62">
            <v>85</v>
          </cell>
          <cell r="M62">
            <v>42</v>
          </cell>
        </row>
        <row r="63">
          <cell r="D63">
            <v>10</v>
          </cell>
          <cell r="M63">
            <v>3</v>
          </cell>
        </row>
        <row r="64">
          <cell r="D64">
            <v>4</v>
          </cell>
          <cell r="M64">
            <v>2</v>
          </cell>
        </row>
        <row r="65">
          <cell r="D65">
            <v>6</v>
          </cell>
          <cell r="M65">
            <v>1</v>
          </cell>
        </row>
        <row r="66">
          <cell r="D66">
            <v>0</v>
          </cell>
          <cell r="M66">
            <v>0</v>
          </cell>
        </row>
        <row r="67">
          <cell r="D67">
            <v>10</v>
          </cell>
          <cell r="M67">
            <v>3</v>
          </cell>
        </row>
        <row r="68">
          <cell r="D68">
            <v>0</v>
          </cell>
          <cell r="M68">
            <v>0</v>
          </cell>
        </row>
        <row r="69">
          <cell r="D69">
            <v>5</v>
          </cell>
          <cell r="M69">
            <v>7</v>
          </cell>
        </row>
        <row r="70">
          <cell r="D70">
            <v>9</v>
          </cell>
          <cell r="M70">
            <v>10</v>
          </cell>
        </row>
        <row r="71">
          <cell r="D71">
            <v>55.555555555555557</v>
          </cell>
          <cell r="M71">
            <v>70</v>
          </cell>
        </row>
        <row r="72">
          <cell r="D72" t="str">
            <v>30:09</v>
          </cell>
          <cell r="M72" t="str">
            <v>29:51</v>
          </cell>
        </row>
        <row r="76">
          <cell r="A76" t="str">
            <v>Armstrong</v>
          </cell>
          <cell r="B76" t="str">
            <v>Den</v>
          </cell>
          <cell r="C76">
            <v>39</v>
          </cell>
          <cell r="D76">
            <v>126</v>
          </cell>
          <cell r="F76">
            <v>18</v>
          </cell>
          <cell r="G76">
            <v>1</v>
          </cell>
          <cell r="H76">
            <v>0</v>
          </cell>
        </row>
        <row r="77">
          <cell r="A77" t="str">
            <v>Canada</v>
          </cell>
          <cell r="B77" t="str">
            <v>Den</v>
          </cell>
          <cell r="C77">
            <v>14</v>
          </cell>
          <cell r="D77">
            <v>90</v>
          </cell>
          <cell r="F77">
            <v>39</v>
          </cell>
          <cell r="G77">
            <v>1</v>
          </cell>
          <cell r="H77">
            <v>0</v>
          </cell>
        </row>
        <row r="78">
          <cell r="A78" t="str">
            <v>Foley</v>
          </cell>
          <cell r="B78" t="str">
            <v>Den</v>
          </cell>
          <cell r="C78">
            <v>1</v>
          </cell>
          <cell r="D78">
            <v>3</v>
          </cell>
          <cell r="F78">
            <v>3</v>
          </cell>
          <cell r="G78">
            <v>1</v>
          </cell>
          <cell r="H78">
            <v>0</v>
          </cell>
        </row>
        <row r="79">
          <cell r="A79" t="str">
            <v>Keyworth</v>
          </cell>
          <cell r="B79" t="str">
            <v>Den</v>
          </cell>
          <cell r="C79">
            <v>28</v>
          </cell>
          <cell r="D79">
            <v>95</v>
          </cell>
          <cell r="F79">
            <v>30</v>
          </cell>
          <cell r="G79">
            <v>0</v>
          </cell>
          <cell r="H79">
            <v>0</v>
          </cell>
        </row>
        <row r="80">
          <cell r="A80" t="str">
            <v>Lytle</v>
          </cell>
          <cell r="B80" t="str">
            <v>Den</v>
          </cell>
          <cell r="C80">
            <v>8</v>
          </cell>
          <cell r="D80">
            <v>48</v>
          </cell>
          <cell r="F80">
            <v>21</v>
          </cell>
          <cell r="G80">
            <v>0</v>
          </cell>
          <cell r="H80">
            <v>1</v>
          </cell>
        </row>
        <row r="81">
          <cell r="A81" t="str">
            <v>Morton</v>
          </cell>
          <cell r="B81" t="str">
            <v>Den</v>
          </cell>
          <cell r="C81">
            <v>3</v>
          </cell>
          <cell r="D81">
            <v>14</v>
          </cell>
          <cell r="F81">
            <v>10</v>
          </cell>
          <cell r="G81">
            <v>0</v>
          </cell>
          <cell r="H81">
            <v>0</v>
          </cell>
        </row>
        <row r="82">
          <cell r="A82" t="str">
            <v>Odoms</v>
          </cell>
          <cell r="B82" t="str">
            <v>Den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Penrose</v>
          </cell>
          <cell r="B83" t="str">
            <v>Den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Perrin</v>
          </cell>
          <cell r="B84" t="str">
            <v>Den</v>
          </cell>
          <cell r="C84">
            <v>34</v>
          </cell>
          <cell r="D84">
            <v>119</v>
          </cell>
          <cell r="F84">
            <v>25</v>
          </cell>
          <cell r="G84">
            <v>1</v>
          </cell>
          <cell r="H84">
            <v>0</v>
          </cell>
        </row>
        <row r="85">
          <cell r="A85" t="str">
            <v>Preston</v>
          </cell>
          <cell r="B85" t="str">
            <v>Den</v>
          </cell>
          <cell r="C85">
            <v>17</v>
          </cell>
          <cell r="D85">
            <v>31</v>
          </cell>
          <cell r="F85">
            <v>10</v>
          </cell>
          <cell r="G85">
            <v>0</v>
          </cell>
          <cell r="H85">
            <v>1</v>
          </cell>
        </row>
        <row r="86">
          <cell r="A86" t="str">
            <v>Upchurch</v>
          </cell>
          <cell r="B86" t="str">
            <v>Den</v>
          </cell>
          <cell r="C86">
            <v>1</v>
          </cell>
          <cell r="D86">
            <v>10</v>
          </cell>
          <cell r="F86">
            <v>10</v>
          </cell>
          <cell r="G86">
            <v>0</v>
          </cell>
          <cell r="H86">
            <v>0</v>
          </cell>
        </row>
        <row r="87">
          <cell r="A87" t="str">
            <v>Weese</v>
          </cell>
          <cell r="B87" t="str">
            <v>Den</v>
          </cell>
          <cell r="C87">
            <v>2</v>
          </cell>
          <cell r="D87">
            <v>7</v>
          </cell>
          <cell r="F87">
            <v>9</v>
          </cell>
          <cell r="G87">
            <v>0</v>
          </cell>
          <cell r="H87">
            <v>0</v>
          </cell>
        </row>
        <row r="90">
          <cell r="A90" t="str">
            <v>Armstrong</v>
          </cell>
          <cell r="B90" t="str">
            <v>Den</v>
          </cell>
          <cell r="C90">
            <v>5</v>
          </cell>
          <cell r="D90">
            <v>37</v>
          </cell>
          <cell r="F90">
            <v>14</v>
          </cell>
          <cell r="G90">
            <v>0</v>
          </cell>
          <cell r="H90">
            <v>0</v>
          </cell>
        </row>
        <row r="91">
          <cell r="A91" t="str">
            <v>Canada</v>
          </cell>
          <cell r="B91" t="str">
            <v>Den</v>
          </cell>
          <cell r="C91">
            <v>2</v>
          </cell>
          <cell r="D91">
            <v>7</v>
          </cell>
          <cell r="F91">
            <v>7</v>
          </cell>
          <cell r="G91">
            <v>0</v>
          </cell>
          <cell r="H91">
            <v>0</v>
          </cell>
        </row>
        <row r="92">
          <cell r="A92" t="str">
            <v>Dolbin</v>
          </cell>
          <cell r="B92" t="str">
            <v>Den</v>
          </cell>
          <cell r="C92">
            <v>9</v>
          </cell>
          <cell r="D92">
            <v>92</v>
          </cell>
          <cell r="F92">
            <v>33</v>
          </cell>
          <cell r="G92">
            <v>1</v>
          </cell>
          <cell r="H92">
            <v>1</v>
          </cell>
        </row>
        <row r="93">
          <cell r="A93" t="str">
            <v>Egloff</v>
          </cell>
          <cell r="B93" t="str">
            <v>Den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Keyworth</v>
          </cell>
          <cell r="B94" t="str">
            <v>Den</v>
          </cell>
          <cell r="C94">
            <v>7</v>
          </cell>
          <cell r="D94">
            <v>64</v>
          </cell>
          <cell r="F94">
            <v>20</v>
          </cell>
          <cell r="G94">
            <v>0</v>
          </cell>
          <cell r="H94">
            <v>0</v>
          </cell>
        </row>
        <row r="95">
          <cell r="A95" t="str">
            <v>Kinney</v>
          </cell>
          <cell r="B95" t="str">
            <v>Den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Lytle</v>
          </cell>
          <cell r="B96" t="str">
            <v>Den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Moses</v>
          </cell>
          <cell r="B97" t="str">
            <v>Den</v>
          </cell>
          <cell r="C97">
            <v>9</v>
          </cell>
          <cell r="D97">
            <v>175</v>
          </cell>
          <cell r="F97">
            <v>49</v>
          </cell>
          <cell r="G97">
            <v>2</v>
          </cell>
          <cell r="H97">
            <v>0</v>
          </cell>
        </row>
        <row r="98">
          <cell r="A98" t="str">
            <v>Odoms</v>
          </cell>
          <cell r="B98" t="str">
            <v>Den</v>
          </cell>
          <cell r="C98">
            <v>13</v>
          </cell>
          <cell r="D98">
            <v>146</v>
          </cell>
          <cell r="F98">
            <v>36</v>
          </cell>
          <cell r="G98">
            <v>3</v>
          </cell>
          <cell r="H98">
            <v>0</v>
          </cell>
        </row>
        <row r="99">
          <cell r="A99" t="str">
            <v>Perrin</v>
          </cell>
          <cell r="B99" t="str">
            <v>Den</v>
          </cell>
          <cell r="C99">
            <v>2</v>
          </cell>
          <cell r="D99">
            <v>13</v>
          </cell>
          <cell r="F99">
            <v>8</v>
          </cell>
          <cell r="G99">
            <v>0</v>
          </cell>
          <cell r="H99">
            <v>0</v>
          </cell>
        </row>
        <row r="100">
          <cell r="A100" t="str">
            <v>Preston</v>
          </cell>
          <cell r="B100" t="str">
            <v>Den</v>
          </cell>
          <cell r="C100">
            <v>4</v>
          </cell>
          <cell r="D100">
            <v>45</v>
          </cell>
          <cell r="F100">
            <v>20</v>
          </cell>
          <cell r="G100">
            <v>0</v>
          </cell>
          <cell r="H100">
            <v>0</v>
          </cell>
        </row>
        <row r="101">
          <cell r="A101" t="str">
            <v>Turner</v>
          </cell>
          <cell r="B101" t="str">
            <v>Den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 t="str">
            <v>Upchurch</v>
          </cell>
          <cell r="B102" t="str">
            <v>Den</v>
          </cell>
          <cell r="C102">
            <v>10</v>
          </cell>
          <cell r="D102">
            <v>78</v>
          </cell>
          <cell r="F102">
            <v>26</v>
          </cell>
          <cell r="G102">
            <v>0</v>
          </cell>
          <cell r="H102">
            <v>0</v>
          </cell>
        </row>
        <row r="107">
          <cell r="A107" t="str">
            <v>Morton</v>
          </cell>
          <cell r="B107" t="str">
            <v>Den</v>
          </cell>
          <cell r="C107">
            <v>86</v>
          </cell>
          <cell r="D107">
            <v>49</v>
          </cell>
          <cell r="E107">
            <v>56.97674418604651</v>
          </cell>
          <cell r="F107">
            <v>525</v>
          </cell>
          <cell r="G107">
            <v>5</v>
          </cell>
          <cell r="H107">
            <v>49</v>
          </cell>
          <cell r="I107">
            <v>4</v>
          </cell>
          <cell r="J107">
            <v>5.8139534883720927</v>
          </cell>
          <cell r="K107">
            <v>4.6511627906976747</v>
          </cell>
          <cell r="L107">
            <v>6.1046511627906979</v>
          </cell>
          <cell r="M107">
            <v>75</v>
          </cell>
          <cell r="N107">
            <v>0</v>
          </cell>
          <cell r="O107">
            <v>5</v>
          </cell>
        </row>
        <row r="108">
          <cell r="A108" t="str">
            <v>Penrose</v>
          </cell>
          <cell r="B108" t="str">
            <v>Den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Weese</v>
          </cell>
          <cell r="B109" t="str">
            <v>Den</v>
          </cell>
          <cell r="C109">
            <v>17</v>
          </cell>
          <cell r="D109">
            <v>12</v>
          </cell>
          <cell r="E109">
            <v>70.588235294117652</v>
          </cell>
          <cell r="F109">
            <v>132</v>
          </cell>
          <cell r="G109">
            <v>1</v>
          </cell>
          <cell r="H109">
            <v>33</v>
          </cell>
          <cell r="I109">
            <v>0</v>
          </cell>
          <cell r="J109">
            <v>5.8823529411764701</v>
          </cell>
          <cell r="K109">
            <v>0</v>
          </cell>
          <cell r="L109">
            <v>7.7647058823529411</v>
          </cell>
          <cell r="M109">
            <v>112.86764705882352</v>
          </cell>
          <cell r="N109">
            <v>0</v>
          </cell>
          <cell r="O109">
            <v>2</v>
          </cell>
        </row>
        <row r="115">
          <cell r="A115" t="str">
            <v>Pane</v>
          </cell>
          <cell r="B115" t="str">
            <v>Den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Preston</v>
          </cell>
          <cell r="B116" t="str">
            <v>Den</v>
          </cell>
          <cell r="C116">
            <v>1</v>
          </cell>
          <cell r="D116">
            <v>0</v>
          </cell>
          <cell r="E116">
            <v>1</v>
          </cell>
          <cell r="G116">
            <v>1</v>
          </cell>
          <cell r="H116">
            <v>0</v>
          </cell>
          <cell r="I116">
            <v>0</v>
          </cell>
        </row>
        <row r="117">
          <cell r="A117" t="str">
            <v>Thompson</v>
          </cell>
          <cell r="B117" t="str">
            <v>Den</v>
          </cell>
          <cell r="C117">
            <v>1</v>
          </cell>
          <cell r="D117">
            <v>0</v>
          </cell>
          <cell r="E117">
            <v>2</v>
          </cell>
          <cell r="G117">
            <v>2</v>
          </cell>
          <cell r="H117">
            <v>0</v>
          </cell>
          <cell r="I117">
            <v>0</v>
          </cell>
        </row>
        <row r="118">
          <cell r="A118" t="str">
            <v>Upchurch</v>
          </cell>
          <cell r="B118" t="str">
            <v>Den</v>
          </cell>
          <cell r="C118">
            <v>12</v>
          </cell>
          <cell r="D118">
            <v>1</v>
          </cell>
          <cell r="E118">
            <v>136</v>
          </cell>
          <cell r="G118">
            <v>38</v>
          </cell>
          <cell r="H118">
            <v>0</v>
          </cell>
          <cell r="I118">
            <v>1</v>
          </cell>
        </row>
        <row r="119">
          <cell r="A119" t="str">
            <v>West</v>
          </cell>
          <cell r="B119" t="str">
            <v>Den</v>
          </cell>
          <cell r="C119">
            <v>1</v>
          </cell>
          <cell r="D119">
            <v>0</v>
          </cell>
          <cell r="E119">
            <v>11</v>
          </cell>
          <cell r="G119">
            <v>11</v>
          </cell>
          <cell r="H119">
            <v>0</v>
          </cell>
          <cell r="I119">
            <v>0</v>
          </cell>
        </row>
        <row r="125">
          <cell r="A125" t="str">
            <v>Jackson,B</v>
          </cell>
          <cell r="B125" t="str">
            <v>Den</v>
          </cell>
          <cell r="C125">
            <v>3</v>
          </cell>
          <cell r="D125">
            <v>61</v>
          </cell>
          <cell r="F125">
            <v>35</v>
          </cell>
          <cell r="G125">
            <v>0</v>
          </cell>
          <cell r="H125">
            <v>0</v>
          </cell>
        </row>
        <row r="126">
          <cell r="A126" t="str">
            <v>Keyworth</v>
          </cell>
          <cell r="B126" t="str">
            <v>Den</v>
          </cell>
          <cell r="C126">
            <v>1</v>
          </cell>
          <cell r="D126">
            <v>20</v>
          </cell>
          <cell r="F126">
            <v>20</v>
          </cell>
          <cell r="G126">
            <v>0</v>
          </cell>
          <cell r="H126">
            <v>0</v>
          </cell>
        </row>
        <row r="127">
          <cell r="A127" t="str">
            <v>Pane</v>
          </cell>
          <cell r="B127" t="str">
            <v>Den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Perrin</v>
          </cell>
          <cell r="B128" t="str">
            <v>Den</v>
          </cell>
          <cell r="C128">
            <v>6</v>
          </cell>
          <cell r="D128">
            <v>135</v>
          </cell>
          <cell r="F128">
            <v>32</v>
          </cell>
          <cell r="G128">
            <v>0</v>
          </cell>
          <cell r="H128">
            <v>0</v>
          </cell>
        </row>
        <row r="129">
          <cell r="A129" t="str">
            <v>Preston</v>
          </cell>
          <cell r="B129" t="str">
            <v>Den</v>
          </cell>
          <cell r="C129">
            <v>1</v>
          </cell>
          <cell r="D129">
            <v>22</v>
          </cell>
          <cell r="F129">
            <v>22</v>
          </cell>
          <cell r="G129">
            <v>0</v>
          </cell>
          <cell r="H129">
            <v>0</v>
          </cell>
        </row>
        <row r="130">
          <cell r="A130" t="str">
            <v>Schultz</v>
          </cell>
          <cell r="B130" t="str">
            <v>Den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Turk</v>
          </cell>
          <cell r="B131" t="str">
            <v>Den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Upchurch</v>
          </cell>
          <cell r="B132" t="str">
            <v>Den</v>
          </cell>
          <cell r="C132">
            <v>1</v>
          </cell>
          <cell r="D132">
            <v>9</v>
          </cell>
          <cell r="F132">
            <v>9</v>
          </cell>
          <cell r="G132">
            <v>0</v>
          </cell>
          <cell r="H132">
            <v>0</v>
          </cell>
        </row>
        <row r="133">
          <cell r="A133" t="str">
            <v>West</v>
          </cell>
          <cell r="B133" t="str">
            <v>Den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6">
          <cell r="A136" t="str">
            <v>Dilts</v>
          </cell>
          <cell r="B136" t="str">
            <v>Den</v>
          </cell>
          <cell r="C136">
            <v>23</v>
          </cell>
          <cell r="D136">
            <v>899</v>
          </cell>
          <cell r="F136">
            <v>65</v>
          </cell>
          <cell r="G136">
            <v>0</v>
          </cell>
          <cell r="H136">
            <v>0</v>
          </cell>
        </row>
        <row r="144">
          <cell r="A144" t="str">
            <v>Turner</v>
          </cell>
          <cell r="B144" t="str">
            <v>Den</v>
          </cell>
          <cell r="C144">
            <v>0</v>
          </cell>
          <cell r="D144">
            <v>0</v>
          </cell>
          <cell r="E144">
            <v>10</v>
          </cell>
          <cell r="F144">
            <v>10</v>
          </cell>
          <cell r="G144">
            <v>9</v>
          </cell>
          <cell r="H144">
            <v>5</v>
          </cell>
          <cell r="J144">
            <v>29</v>
          </cell>
          <cell r="L144">
            <v>0</v>
          </cell>
          <cell r="M144">
            <v>0</v>
          </cell>
          <cell r="N144">
            <v>5</v>
          </cell>
          <cell r="O144">
            <v>5</v>
          </cell>
          <cell r="P144">
            <v>1</v>
          </cell>
          <cell r="Q144">
            <v>0</v>
          </cell>
          <cell r="R144">
            <v>3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Perrin</v>
          </cell>
          <cell r="B145" t="str">
            <v>Den</v>
          </cell>
          <cell r="C145">
            <v>19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</row>
        <row r="150">
          <cell r="A150" t="str">
            <v>Foley</v>
          </cell>
          <cell r="B150" t="str">
            <v>Den</v>
          </cell>
          <cell r="C150">
            <v>1</v>
          </cell>
          <cell r="D150">
            <v>29</v>
          </cell>
          <cell r="F150">
            <v>29</v>
          </cell>
          <cell r="G150">
            <v>0</v>
          </cell>
          <cell r="H150">
            <v>0</v>
          </cell>
        </row>
        <row r="151">
          <cell r="A151" t="str">
            <v>Gradishar</v>
          </cell>
          <cell r="B151" t="str">
            <v>Den</v>
          </cell>
          <cell r="C151">
            <v>2</v>
          </cell>
          <cell r="D151">
            <v>5</v>
          </cell>
          <cell r="F151">
            <v>5</v>
          </cell>
          <cell r="G151">
            <v>0</v>
          </cell>
          <cell r="H151">
            <v>0</v>
          </cell>
        </row>
        <row r="152">
          <cell r="A152" t="str">
            <v>Jackson,B</v>
          </cell>
          <cell r="B152" t="str">
            <v>Den</v>
          </cell>
          <cell r="C152">
            <v>1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Jackson,T</v>
          </cell>
          <cell r="B153" t="str">
            <v>Den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Rizzo</v>
          </cell>
          <cell r="B154" t="str">
            <v>Den</v>
          </cell>
          <cell r="C154">
            <v>4</v>
          </cell>
          <cell r="D154">
            <v>24</v>
          </cell>
          <cell r="F154">
            <v>13</v>
          </cell>
          <cell r="G154">
            <v>0</v>
          </cell>
          <cell r="H154">
            <v>0</v>
          </cell>
        </row>
        <row r="155">
          <cell r="A155" t="str">
            <v>Swenson</v>
          </cell>
          <cell r="B155" t="str">
            <v>Den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Thompson</v>
          </cell>
          <cell r="B156" t="str">
            <v>Den</v>
          </cell>
          <cell r="C156">
            <v>2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Turk</v>
          </cell>
          <cell r="B157" t="str">
            <v>Den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Wright</v>
          </cell>
          <cell r="B158" t="str">
            <v>Den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65">
          <cell r="A165" t="str">
            <v>Alzado</v>
          </cell>
          <cell r="B165" t="str">
            <v>Den</v>
          </cell>
          <cell r="C165">
            <v>1</v>
          </cell>
          <cell r="D165">
            <v>7.5</v>
          </cell>
          <cell r="F165">
            <v>9</v>
          </cell>
        </row>
        <row r="166">
          <cell r="A166" t="str">
            <v>Carter</v>
          </cell>
          <cell r="B166" t="str">
            <v>Den</v>
          </cell>
          <cell r="C166">
            <v>1.5</v>
          </cell>
          <cell r="D166">
            <v>15.5</v>
          </cell>
          <cell r="F166">
            <v>6.5</v>
          </cell>
        </row>
        <row r="167">
          <cell r="A167" t="str">
            <v>Chavous</v>
          </cell>
          <cell r="B167" t="str">
            <v>Den</v>
          </cell>
          <cell r="C167">
            <v>0</v>
          </cell>
          <cell r="D167">
            <v>0</v>
          </cell>
          <cell r="F167">
            <v>4</v>
          </cell>
        </row>
        <row r="168">
          <cell r="A168" t="str">
            <v>Grant</v>
          </cell>
          <cell r="B168" t="str">
            <v>Den</v>
          </cell>
          <cell r="C168">
            <v>0</v>
          </cell>
          <cell r="D168">
            <v>0</v>
          </cell>
          <cell r="F168">
            <v>1.5</v>
          </cell>
        </row>
        <row r="169">
          <cell r="A169" t="str">
            <v>Jackson,T</v>
          </cell>
          <cell r="B169" t="str">
            <v>Den</v>
          </cell>
          <cell r="C169">
            <v>0</v>
          </cell>
          <cell r="D169">
            <v>0</v>
          </cell>
          <cell r="F169">
            <v>3</v>
          </cell>
        </row>
        <row r="170">
          <cell r="A170" t="str">
            <v>Latimer</v>
          </cell>
          <cell r="B170" t="str">
            <v>Den</v>
          </cell>
          <cell r="C170">
            <v>1</v>
          </cell>
          <cell r="D170">
            <v>6</v>
          </cell>
          <cell r="F170">
            <v>2</v>
          </cell>
        </row>
        <row r="171">
          <cell r="A171" t="str">
            <v>Manor</v>
          </cell>
          <cell r="B171" t="str">
            <v>Den</v>
          </cell>
          <cell r="C171">
            <v>0</v>
          </cell>
          <cell r="D171">
            <v>0</v>
          </cell>
          <cell r="F171">
            <v>0.5</v>
          </cell>
        </row>
        <row r="172">
          <cell r="A172" t="str">
            <v>Nairne</v>
          </cell>
          <cell r="B172" t="str">
            <v>Den</v>
          </cell>
          <cell r="C172">
            <v>0.5</v>
          </cell>
          <cell r="D172">
            <v>3.5</v>
          </cell>
          <cell r="F172">
            <v>1</v>
          </cell>
        </row>
        <row r="173">
          <cell r="A173" t="str">
            <v>Rizzo</v>
          </cell>
          <cell r="B173" t="str">
            <v>Den</v>
          </cell>
          <cell r="C173">
            <v>0.5</v>
          </cell>
          <cell r="D173">
            <v>5.5</v>
          </cell>
          <cell r="F173">
            <v>2</v>
          </cell>
        </row>
        <row r="174">
          <cell r="A174" t="str">
            <v>Swenson</v>
          </cell>
          <cell r="B174" t="str">
            <v>Den</v>
          </cell>
          <cell r="C174">
            <v>0.5</v>
          </cell>
          <cell r="D174">
            <v>2</v>
          </cell>
          <cell r="F174">
            <v>1.5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Atl"/>
      <sheetName val="at KC"/>
      <sheetName val="vs SF"/>
      <sheetName val="vs LA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82</v>
          </cell>
          <cell r="M6">
            <v>58</v>
          </cell>
        </row>
        <row r="7">
          <cell r="D7">
            <v>45</v>
          </cell>
          <cell r="M7">
            <v>27</v>
          </cell>
        </row>
        <row r="8">
          <cell r="D8">
            <v>29</v>
          </cell>
          <cell r="M8">
            <v>27</v>
          </cell>
        </row>
        <row r="9">
          <cell r="D9">
            <v>8</v>
          </cell>
          <cell r="M9">
            <v>4</v>
          </cell>
        </row>
        <row r="10">
          <cell r="C10">
            <v>23</v>
          </cell>
          <cell r="D10">
            <v>56</v>
          </cell>
          <cell r="E10">
            <v>0.4107142857142857</v>
          </cell>
          <cell r="N10">
            <v>0.41818181818181815</v>
          </cell>
          <cell r="R10" t="str">
            <v>23/56</v>
          </cell>
          <cell r="S10" t="str">
            <v>23/55</v>
          </cell>
        </row>
        <row r="12">
          <cell r="D12">
            <v>187</v>
          </cell>
          <cell r="M12">
            <v>124</v>
          </cell>
        </row>
        <row r="13">
          <cell r="D13">
            <v>754</v>
          </cell>
          <cell r="M13">
            <v>527</v>
          </cell>
        </row>
        <row r="14">
          <cell r="D14">
            <v>4.0320855614973263</v>
          </cell>
          <cell r="M14">
            <v>4.25</v>
          </cell>
        </row>
        <row r="16">
          <cell r="D16">
            <v>81</v>
          </cell>
          <cell r="M16">
            <v>114</v>
          </cell>
        </row>
        <row r="17">
          <cell r="D17">
            <v>48</v>
          </cell>
          <cell r="M17">
            <v>49</v>
          </cell>
        </row>
        <row r="18">
          <cell r="D18">
            <v>59.259259259259252</v>
          </cell>
          <cell r="M18">
            <v>42.982456140350877</v>
          </cell>
        </row>
        <row r="19">
          <cell r="D19">
            <v>564</v>
          </cell>
          <cell r="M19">
            <v>581</v>
          </cell>
        </row>
        <row r="20">
          <cell r="D20">
            <v>3</v>
          </cell>
          <cell r="M20">
            <v>17</v>
          </cell>
        </row>
        <row r="21">
          <cell r="D21">
            <v>23</v>
          </cell>
          <cell r="M21">
            <v>147</v>
          </cell>
        </row>
        <row r="22">
          <cell r="D22">
            <v>541</v>
          </cell>
          <cell r="M22">
            <v>434</v>
          </cell>
        </row>
        <row r="23">
          <cell r="D23">
            <v>6.4404761904761907</v>
          </cell>
          <cell r="M23">
            <v>3.3129770992366412</v>
          </cell>
        </row>
        <row r="24">
          <cell r="D24">
            <v>11.75</v>
          </cell>
          <cell r="M24">
            <v>11.857142857142858</v>
          </cell>
        </row>
        <row r="27">
          <cell r="D27">
            <v>1295</v>
          </cell>
          <cell r="M27">
            <v>961</v>
          </cell>
        </row>
        <row r="28">
          <cell r="D28">
            <v>58.223938223938219</v>
          </cell>
          <cell r="M28">
            <v>54.838709677419352</v>
          </cell>
        </row>
        <row r="29">
          <cell r="D29">
            <v>41.776061776061773</v>
          </cell>
          <cell r="M29">
            <v>45.161290322580641</v>
          </cell>
        </row>
        <row r="31">
          <cell r="D31">
            <v>271</v>
          </cell>
          <cell r="M31">
            <v>255</v>
          </cell>
        </row>
        <row r="32">
          <cell r="D32">
            <v>4.7785977859778601</v>
          </cell>
          <cell r="M32">
            <v>3.7686274509803921</v>
          </cell>
        </row>
        <row r="35">
          <cell r="D35">
            <v>2</v>
          </cell>
          <cell r="M35">
            <v>9</v>
          </cell>
        </row>
        <row r="36">
          <cell r="D36">
            <v>-1</v>
          </cell>
          <cell r="M36">
            <v>131</v>
          </cell>
        </row>
        <row r="37">
          <cell r="D37">
            <v>0</v>
          </cell>
          <cell r="M37">
            <v>0</v>
          </cell>
        </row>
        <row r="39">
          <cell r="D39">
            <v>23</v>
          </cell>
          <cell r="M39">
            <v>26</v>
          </cell>
        </row>
        <row r="40">
          <cell r="D40">
            <v>871</v>
          </cell>
          <cell r="M40">
            <v>1057</v>
          </cell>
        </row>
        <row r="41">
          <cell r="D41">
            <v>37.869565217391305</v>
          </cell>
          <cell r="M41">
            <v>40.653846153846153</v>
          </cell>
        </row>
        <row r="43">
          <cell r="D43">
            <v>12</v>
          </cell>
          <cell r="M43">
            <v>13</v>
          </cell>
        </row>
        <row r="44">
          <cell r="D44">
            <v>104</v>
          </cell>
          <cell r="M44">
            <v>102</v>
          </cell>
        </row>
        <row r="45">
          <cell r="D45">
            <v>8.6666666666666661</v>
          </cell>
          <cell r="M45">
            <v>7.8461538461538458</v>
          </cell>
        </row>
        <row r="46">
          <cell r="D46">
            <v>0</v>
          </cell>
          <cell r="M46">
            <v>0</v>
          </cell>
        </row>
        <row r="48">
          <cell r="D48">
            <v>9</v>
          </cell>
          <cell r="M48">
            <v>27</v>
          </cell>
        </row>
        <row r="49">
          <cell r="D49">
            <v>213</v>
          </cell>
          <cell r="M49">
            <v>502</v>
          </cell>
        </row>
        <row r="50">
          <cell r="D50">
            <v>23.666666666666668</v>
          </cell>
          <cell r="M50">
            <v>18.592592592592592</v>
          </cell>
        </row>
        <row r="51">
          <cell r="D51">
            <v>0</v>
          </cell>
          <cell r="M51">
            <v>1</v>
          </cell>
        </row>
        <row r="53">
          <cell r="D53">
            <v>15</v>
          </cell>
          <cell r="M53">
            <v>24</v>
          </cell>
        </row>
        <row r="54">
          <cell r="D54">
            <v>116</v>
          </cell>
          <cell r="M54">
            <v>199</v>
          </cell>
        </row>
        <row r="56">
          <cell r="D56">
            <v>6</v>
          </cell>
          <cell r="M56">
            <v>9</v>
          </cell>
        </row>
        <row r="57">
          <cell r="D57">
            <v>6</v>
          </cell>
          <cell r="M57">
            <v>5</v>
          </cell>
        </row>
        <row r="58">
          <cell r="D58">
            <v>0</v>
          </cell>
          <cell r="M58">
            <v>0</v>
          </cell>
        </row>
        <row r="59">
          <cell r="D59">
            <v>4</v>
          </cell>
          <cell r="M59">
            <v>0</v>
          </cell>
        </row>
        <row r="60">
          <cell r="D60">
            <v>0</v>
          </cell>
          <cell r="M60">
            <v>0</v>
          </cell>
        </row>
        <row r="62">
          <cell r="D62">
            <v>120</v>
          </cell>
          <cell r="M62">
            <v>30</v>
          </cell>
        </row>
        <row r="63">
          <cell r="D63">
            <v>13</v>
          </cell>
          <cell r="M63">
            <v>3</v>
          </cell>
        </row>
        <row r="64">
          <cell r="D64">
            <v>7</v>
          </cell>
          <cell r="M64">
            <v>2</v>
          </cell>
        </row>
        <row r="65">
          <cell r="D65">
            <v>6</v>
          </cell>
          <cell r="M65">
            <v>0</v>
          </cell>
        </row>
        <row r="66">
          <cell r="D66">
            <v>0</v>
          </cell>
          <cell r="M66">
            <v>1</v>
          </cell>
        </row>
        <row r="67">
          <cell r="D67">
            <v>12</v>
          </cell>
          <cell r="M67">
            <v>3</v>
          </cell>
        </row>
        <row r="68">
          <cell r="D68">
            <v>0</v>
          </cell>
          <cell r="M68">
            <v>0</v>
          </cell>
        </row>
        <row r="69">
          <cell r="D69">
            <v>10</v>
          </cell>
          <cell r="M69">
            <v>3</v>
          </cell>
        </row>
        <row r="70">
          <cell r="D70">
            <v>10</v>
          </cell>
          <cell r="M70">
            <v>5</v>
          </cell>
        </row>
        <row r="71">
          <cell r="D71">
            <v>100</v>
          </cell>
          <cell r="M71">
            <v>60</v>
          </cell>
        </row>
        <row r="72">
          <cell r="D72" t="str">
            <v>32:44</v>
          </cell>
          <cell r="M72" t="str">
            <v>28:33</v>
          </cell>
        </row>
        <row r="76">
          <cell r="A76" t="str">
            <v>Barber</v>
          </cell>
          <cell r="B76" t="str">
            <v>Hou</v>
          </cell>
          <cell r="C76">
            <v>2</v>
          </cell>
          <cell r="D76">
            <v>-5</v>
          </cell>
          <cell r="F76">
            <v>2</v>
          </cell>
          <cell r="G76">
            <v>0</v>
          </cell>
          <cell r="H76">
            <v>0</v>
          </cell>
        </row>
        <row r="77">
          <cell r="A77" t="str">
            <v>Burrough</v>
          </cell>
          <cell r="B77" t="str">
            <v>Hou</v>
          </cell>
          <cell r="C77">
            <v>1</v>
          </cell>
          <cell r="D77">
            <v>-7</v>
          </cell>
          <cell r="F77">
            <v>-7</v>
          </cell>
          <cell r="G77">
            <v>0</v>
          </cell>
          <cell r="H77">
            <v>0</v>
          </cell>
        </row>
        <row r="78">
          <cell r="A78" t="str">
            <v>Campbell</v>
          </cell>
          <cell r="B78" t="str">
            <v>Hou</v>
          </cell>
          <cell r="C78">
            <v>75</v>
          </cell>
          <cell r="D78">
            <v>386</v>
          </cell>
          <cell r="F78">
            <v>69</v>
          </cell>
          <cell r="G78">
            <v>3</v>
          </cell>
          <cell r="H78">
            <v>4</v>
          </cell>
        </row>
        <row r="79">
          <cell r="A79" t="str">
            <v>Carpenter</v>
          </cell>
          <cell r="B79" t="str">
            <v>Hou</v>
          </cell>
          <cell r="C79">
            <v>48</v>
          </cell>
          <cell r="D79">
            <v>166</v>
          </cell>
          <cell r="F79">
            <v>18</v>
          </cell>
          <cell r="G79">
            <v>3</v>
          </cell>
          <cell r="H79">
            <v>0</v>
          </cell>
        </row>
        <row r="80">
          <cell r="A80" t="str">
            <v>Caster</v>
          </cell>
          <cell r="B80" t="str">
            <v>Hou</v>
          </cell>
          <cell r="C80">
            <v>2</v>
          </cell>
          <cell r="D80">
            <v>20</v>
          </cell>
          <cell r="F80">
            <v>16</v>
          </cell>
          <cell r="G80">
            <v>0</v>
          </cell>
          <cell r="H80">
            <v>0</v>
          </cell>
        </row>
        <row r="81">
          <cell r="A81" t="str">
            <v>Coleman</v>
          </cell>
          <cell r="B81" t="str">
            <v>Hou</v>
          </cell>
          <cell r="C81">
            <v>23</v>
          </cell>
          <cell r="D81">
            <v>106</v>
          </cell>
          <cell r="F81">
            <v>16</v>
          </cell>
          <cell r="G81">
            <v>0</v>
          </cell>
          <cell r="H81">
            <v>1</v>
          </cell>
        </row>
        <row r="82">
          <cell r="A82" t="str">
            <v>Duncan</v>
          </cell>
          <cell r="B82" t="str">
            <v>Hou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Pastorini</v>
          </cell>
          <cell r="B83" t="str">
            <v>Hou</v>
          </cell>
          <cell r="C83">
            <v>3</v>
          </cell>
          <cell r="D83">
            <v>1</v>
          </cell>
          <cell r="F83">
            <v>2</v>
          </cell>
          <cell r="G83">
            <v>0</v>
          </cell>
          <cell r="H83">
            <v>0</v>
          </cell>
        </row>
        <row r="84">
          <cell r="A84" t="str">
            <v>Renfro</v>
          </cell>
          <cell r="B84" t="str">
            <v>Hou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Wilson,T</v>
          </cell>
          <cell r="B85" t="str">
            <v>Hou</v>
          </cell>
          <cell r="C85">
            <v>33</v>
          </cell>
          <cell r="D85">
            <v>87</v>
          </cell>
          <cell r="F85">
            <v>10</v>
          </cell>
          <cell r="G85">
            <v>1</v>
          </cell>
          <cell r="H85">
            <v>0</v>
          </cell>
        </row>
        <row r="86">
          <cell r="A86" t="str">
            <v>Woods</v>
          </cell>
          <cell r="B86" t="str">
            <v>Hou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90">
          <cell r="A90" t="str">
            <v>Barber</v>
          </cell>
          <cell r="B90" t="str">
            <v>Hou</v>
          </cell>
          <cell r="C90">
            <v>9</v>
          </cell>
          <cell r="D90">
            <v>70</v>
          </cell>
          <cell r="F90">
            <v>14</v>
          </cell>
          <cell r="G90">
            <v>2</v>
          </cell>
          <cell r="H90">
            <v>1</v>
          </cell>
        </row>
        <row r="91">
          <cell r="A91" t="str">
            <v>Burrough</v>
          </cell>
          <cell r="B91" t="str">
            <v>Hou</v>
          </cell>
          <cell r="C91">
            <v>15</v>
          </cell>
          <cell r="D91">
            <v>187</v>
          </cell>
          <cell r="F91">
            <v>34</v>
          </cell>
          <cell r="G91">
            <v>2</v>
          </cell>
          <cell r="H91">
            <v>0</v>
          </cell>
        </row>
        <row r="92">
          <cell r="A92" t="str">
            <v>Campbell</v>
          </cell>
          <cell r="B92" t="str">
            <v>Hou</v>
          </cell>
          <cell r="C92">
            <v>2</v>
          </cell>
          <cell r="D92">
            <v>24</v>
          </cell>
          <cell r="F92">
            <v>13</v>
          </cell>
          <cell r="G92">
            <v>0</v>
          </cell>
          <cell r="H92">
            <v>0</v>
          </cell>
        </row>
        <row r="93">
          <cell r="A93" t="str">
            <v>Carpenter</v>
          </cell>
          <cell r="B93" t="str">
            <v>Hou</v>
          </cell>
          <cell r="C93">
            <v>4</v>
          </cell>
          <cell r="D93">
            <v>46</v>
          </cell>
          <cell r="F93">
            <v>16</v>
          </cell>
          <cell r="G93">
            <v>1</v>
          </cell>
          <cell r="H93">
            <v>0</v>
          </cell>
        </row>
        <row r="94">
          <cell r="A94" t="str">
            <v>Caster</v>
          </cell>
          <cell r="B94" t="str">
            <v>Hou</v>
          </cell>
          <cell r="C94">
            <v>5</v>
          </cell>
          <cell r="D94">
            <v>85</v>
          </cell>
          <cell r="F94">
            <v>30</v>
          </cell>
          <cell r="G94">
            <v>1</v>
          </cell>
          <cell r="H94">
            <v>0</v>
          </cell>
        </row>
        <row r="95">
          <cell r="A95" t="str">
            <v>Coleman</v>
          </cell>
          <cell r="B95" t="str">
            <v>Hou</v>
          </cell>
          <cell r="C95">
            <v>5</v>
          </cell>
          <cell r="D95">
            <v>72</v>
          </cell>
          <cell r="F95">
            <v>21</v>
          </cell>
          <cell r="G95">
            <v>0</v>
          </cell>
          <cell r="H95">
            <v>0</v>
          </cell>
        </row>
        <row r="96">
          <cell r="A96" t="str">
            <v>Duncan</v>
          </cell>
          <cell r="B96" t="str">
            <v>Hou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Johnson,B</v>
          </cell>
          <cell r="B97" t="str">
            <v>Hou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Merkens</v>
          </cell>
          <cell r="B98" t="str">
            <v>Hou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Renfro</v>
          </cell>
          <cell r="B99" t="str">
            <v>Hou</v>
          </cell>
          <cell r="C99">
            <v>4</v>
          </cell>
          <cell r="D99">
            <v>70</v>
          </cell>
          <cell r="F99">
            <v>27</v>
          </cell>
          <cell r="G99">
            <v>0</v>
          </cell>
          <cell r="H99">
            <v>0</v>
          </cell>
        </row>
        <row r="100">
          <cell r="A100" t="str">
            <v>Rucker</v>
          </cell>
          <cell r="B100" t="str">
            <v>Hou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Sampson</v>
          </cell>
          <cell r="B101" t="str">
            <v>Hou</v>
          </cell>
          <cell r="C101">
            <v>1</v>
          </cell>
          <cell r="D101">
            <v>-6</v>
          </cell>
          <cell r="F101">
            <v>-6</v>
          </cell>
          <cell r="G101">
            <v>0</v>
          </cell>
          <cell r="H101">
            <v>0</v>
          </cell>
        </row>
        <row r="102">
          <cell r="A102" t="str">
            <v>Wilson,T</v>
          </cell>
          <cell r="B102" t="str">
            <v>Hou</v>
          </cell>
          <cell r="C102">
            <v>3</v>
          </cell>
          <cell r="D102">
            <v>16</v>
          </cell>
          <cell r="F102">
            <v>7</v>
          </cell>
          <cell r="G102">
            <v>0</v>
          </cell>
          <cell r="H102">
            <v>0</v>
          </cell>
        </row>
        <row r="103">
          <cell r="A103" t="str">
            <v>Woods</v>
          </cell>
          <cell r="B103" t="str">
            <v>Hou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7">
          <cell r="A107" t="str">
            <v>Burrough</v>
          </cell>
          <cell r="B107" t="str">
            <v>Hou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Nielsen</v>
          </cell>
          <cell r="B108" t="str">
            <v>Hou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Pastorini</v>
          </cell>
          <cell r="B109" t="str">
            <v>Hou</v>
          </cell>
          <cell r="C109">
            <v>81</v>
          </cell>
          <cell r="D109">
            <v>48</v>
          </cell>
          <cell r="E109">
            <v>59.259259259259252</v>
          </cell>
          <cell r="F109">
            <v>564</v>
          </cell>
          <cell r="G109">
            <v>6</v>
          </cell>
          <cell r="H109">
            <v>34</v>
          </cell>
          <cell r="I109">
            <v>2</v>
          </cell>
          <cell r="J109">
            <v>7.4074074074074066</v>
          </cell>
          <cell r="K109">
            <v>2.4691358024691357</v>
          </cell>
          <cell r="L109">
            <v>6.9629629629629628</v>
          </cell>
          <cell r="M109">
            <v>94.88168724279835</v>
          </cell>
          <cell r="N109">
            <v>0</v>
          </cell>
          <cell r="O109">
            <v>3</v>
          </cell>
        </row>
        <row r="115">
          <cell r="A115" t="str">
            <v>Coleman</v>
          </cell>
          <cell r="B115" t="str">
            <v>Hou</v>
          </cell>
          <cell r="C115">
            <v>2</v>
          </cell>
          <cell r="D115">
            <v>3</v>
          </cell>
          <cell r="E115">
            <v>16</v>
          </cell>
          <cell r="G115">
            <v>10</v>
          </cell>
          <cell r="H115">
            <v>0</v>
          </cell>
          <cell r="I115">
            <v>0</v>
          </cell>
        </row>
        <row r="116">
          <cell r="A116" t="str">
            <v>Johnson</v>
          </cell>
          <cell r="B116" t="str">
            <v>Hou</v>
          </cell>
          <cell r="C116">
            <v>10</v>
          </cell>
          <cell r="D116">
            <v>0</v>
          </cell>
          <cell r="E116">
            <v>88</v>
          </cell>
          <cell r="G116">
            <v>24</v>
          </cell>
          <cell r="H116">
            <v>0</v>
          </cell>
          <cell r="I116">
            <v>0</v>
          </cell>
        </row>
        <row r="117">
          <cell r="A117" t="str">
            <v>Merkens</v>
          </cell>
          <cell r="B117" t="str">
            <v>Hou</v>
          </cell>
          <cell r="C117">
            <v>0</v>
          </cell>
          <cell r="D117">
            <v>0</v>
          </cell>
          <cell r="E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 t="str">
            <v>Thompson</v>
          </cell>
          <cell r="B118" t="str">
            <v>Hou</v>
          </cell>
          <cell r="C118">
            <v>0</v>
          </cell>
          <cell r="D118">
            <v>2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 t="str">
            <v>Woods</v>
          </cell>
          <cell r="B119" t="str">
            <v>Hou</v>
          </cell>
          <cell r="C119">
            <v>0</v>
          </cell>
          <cell r="D119">
            <v>0</v>
          </cell>
          <cell r="E119">
            <v>0</v>
          </cell>
          <cell r="G119">
            <v>0</v>
          </cell>
          <cell r="H119">
            <v>0</v>
          </cell>
          <cell r="I119">
            <v>0</v>
          </cell>
        </row>
        <row r="125">
          <cell r="A125" t="str">
            <v>Carpenter</v>
          </cell>
          <cell r="B125" t="str">
            <v>Hou</v>
          </cell>
          <cell r="C125">
            <v>1</v>
          </cell>
          <cell r="D125">
            <v>12</v>
          </cell>
          <cell r="F125">
            <v>12</v>
          </cell>
          <cell r="G125">
            <v>0</v>
          </cell>
          <cell r="H125">
            <v>0</v>
          </cell>
        </row>
        <row r="126">
          <cell r="A126" t="str">
            <v>Coleman</v>
          </cell>
          <cell r="B126" t="str">
            <v>Hou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Davis</v>
          </cell>
          <cell r="C127">
            <v>3</v>
          </cell>
          <cell r="D127">
            <v>92</v>
          </cell>
          <cell r="F127">
            <v>32</v>
          </cell>
          <cell r="G127">
            <v>0</v>
          </cell>
          <cell r="H127">
            <v>0</v>
          </cell>
        </row>
        <row r="128">
          <cell r="A128" t="str">
            <v>Dirden</v>
          </cell>
          <cell r="B128" t="str">
            <v>Hou</v>
          </cell>
          <cell r="C128">
            <v>2</v>
          </cell>
          <cell r="D128">
            <v>42</v>
          </cell>
          <cell r="F128">
            <v>25</v>
          </cell>
          <cell r="G128">
            <v>0</v>
          </cell>
          <cell r="H128">
            <v>0</v>
          </cell>
        </row>
        <row r="129">
          <cell r="A129" t="str">
            <v>Duncan</v>
          </cell>
          <cell r="B129" t="str">
            <v>Hou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Johnson,B</v>
          </cell>
          <cell r="B130" t="str">
            <v>Hou</v>
          </cell>
          <cell r="C130">
            <v>1</v>
          </cell>
          <cell r="D130">
            <v>21</v>
          </cell>
          <cell r="F130">
            <v>21</v>
          </cell>
          <cell r="G130">
            <v>0</v>
          </cell>
          <cell r="H130">
            <v>0</v>
          </cell>
        </row>
        <row r="131">
          <cell r="A131" t="str">
            <v>Poole</v>
          </cell>
          <cell r="B131" t="str">
            <v>Hou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Turner</v>
          </cell>
          <cell r="B132" t="str">
            <v>Hou</v>
          </cell>
          <cell r="C132">
            <v>2</v>
          </cell>
          <cell r="D132">
            <v>46</v>
          </cell>
          <cell r="F132">
            <v>25</v>
          </cell>
          <cell r="G132">
            <v>0</v>
          </cell>
          <cell r="H132">
            <v>0</v>
          </cell>
        </row>
        <row r="133">
          <cell r="A133" t="str">
            <v>Wilson,T</v>
          </cell>
          <cell r="B133" t="str">
            <v>Hou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>Woods</v>
          </cell>
          <cell r="B134" t="str">
            <v>Hou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7">
          <cell r="A137" t="str">
            <v>Parsley</v>
          </cell>
          <cell r="B137" t="str">
            <v>Hou</v>
          </cell>
          <cell r="C137">
            <v>23</v>
          </cell>
          <cell r="D137">
            <v>871</v>
          </cell>
          <cell r="F137">
            <v>54</v>
          </cell>
          <cell r="G137">
            <v>0</v>
          </cell>
          <cell r="H137">
            <v>0</v>
          </cell>
        </row>
        <row r="145">
          <cell r="A145" t="str">
            <v>Fritsch</v>
          </cell>
          <cell r="B145" t="str">
            <v>Hou</v>
          </cell>
          <cell r="C145">
            <v>26</v>
          </cell>
          <cell r="D145">
            <v>0</v>
          </cell>
          <cell r="E145">
            <v>13</v>
          </cell>
          <cell r="F145">
            <v>12</v>
          </cell>
          <cell r="G145">
            <v>10</v>
          </cell>
          <cell r="H145">
            <v>10</v>
          </cell>
          <cell r="J145">
            <v>37</v>
          </cell>
          <cell r="L145">
            <v>0</v>
          </cell>
          <cell r="M145">
            <v>0</v>
          </cell>
          <cell r="N145">
            <v>4</v>
          </cell>
          <cell r="O145">
            <v>4</v>
          </cell>
          <cell r="P145">
            <v>6</v>
          </cell>
          <cell r="Q145">
            <v>6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51">
          <cell r="A151" t="str">
            <v>Alexander</v>
          </cell>
          <cell r="B151" t="str">
            <v>Hou</v>
          </cell>
          <cell r="C151">
            <v>2</v>
          </cell>
          <cell r="D151">
            <v>19</v>
          </cell>
          <cell r="F151">
            <v>20</v>
          </cell>
          <cell r="G151">
            <v>0</v>
          </cell>
          <cell r="H151">
            <v>0</v>
          </cell>
        </row>
        <row r="152">
          <cell r="A152" t="str">
            <v>Brazile</v>
          </cell>
          <cell r="B152" t="str">
            <v>Hou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Currier</v>
          </cell>
          <cell r="B153" t="str">
            <v>Hou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Kiner</v>
          </cell>
          <cell r="B154" t="str">
            <v>Hou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Knoff</v>
          </cell>
          <cell r="B155" t="str">
            <v>Hou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Reinfeldt</v>
          </cell>
          <cell r="B156" t="str">
            <v>Hou</v>
          </cell>
          <cell r="C156">
            <v>2</v>
          </cell>
          <cell r="D156">
            <v>8</v>
          </cell>
          <cell r="F156">
            <v>4</v>
          </cell>
          <cell r="G156">
            <v>0</v>
          </cell>
          <cell r="H156">
            <v>0</v>
          </cell>
        </row>
        <row r="157">
          <cell r="A157" t="str">
            <v>Stemrick</v>
          </cell>
          <cell r="B157" t="str">
            <v>Hou</v>
          </cell>
          <cell r="C157">
            <v>3</v>
          </cell>
          <cell r="D157">
            <v>64</v>
          </cell>
          <cell r="F157">
            <v>32</v>
          </cell>
          <cell r="G157">
            <v>0</v>
          </cell>
          <cell r="H157">
            <v>0</v>
          </cell>
        </row>
        <row r="158">
          <cell r="A158" t="str">
            <v>Stringer</v>
          </cell>
          <cell r="B158" t="str">
            <v>Hou</v>
          </cell>
          <cell r="C158">
            <v>1</v>
          </cell>
          <cell r="D158">
            <v>21</v>
          </cell>
          <cell r="F158">
            <v>21</v>
          </cell>
          <cell r="G158">
            <v>0</v>
          </cell>
          <cell r="H158">
            <v>0</v>
          </cell>
        </row>
        <row r="159">
          <cell r="A159" t="str">
            <v>Whittington</v>
          </cell>
          <cell r="B159" t="str">
            <v>Hou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Wilson,J</v>
          </cell>
          <cell r="B160" t="str">
            <v>Hou</v>
          </cell>
          <cell r="C160">
            <v>1</v>
          </cell>
          <cell r="D160">
            <v>19</v>
          </cell>
          <cell r="F160">
            <v>19</v>
          </cell>
          <cell r="G160">
            <v>0</v>
          </cell>
          <cell r="H160">
            <v>0</v>
          </cell>
        </row>
        <row r="166">
          <cell r="A166" t="str">
            <v>Bethea</v>
          </cell>
          <cell r="B166" t="str">
            <v>Hou</v>
          </cell>
          <cell r="C166">
            <v>4</v>
          </cell>
          <cell r="D166">
            <v>22</v>
          </cell>
          <cell r="F166">
            <v>8</v>
          </cell>
        </row>
        <row r="167">
          <cell r="A167" t="str">
            <v>Bingham</v>
          </cell>
          <cell r="B167" t="str">
            <v>Hou</v>
          </cell>
          <cell r="C167">
            <v>1</v>
          </cell>
          <cell r="D167">
            <v>12</v>
          </cell>
          <cell r="F167">
            <v>1</v>
          </cell>
        </row>
        <row r="168">
          <cell r="A168" t="str">
            <v>Brazile</v>
          </cell>
          <cell r="B168" t="str">
            <v>Hou</v>
          </cell>
          <cell r="C168">
            <v>0.5</v>
          </cell>
          <cell r="D168">
            <v>4.5</v>
          </cell>
          <cell r="F168">
            <v>5</v>
          </cell>
        </row>
        <row r="169">
          <cell r="A169" t="str">
            <v>Culp</v>
          </cell>
          <cell r="B169" t="str">
            <v>Hou</v>
          </cell>
          <cell r="C169">
            <v>2</v>
          </cell>
          <cell r="D169">
            <v>18</v>
          </cell>
          <cell r="F169">
            <v>3</v>
          </cell>
        </row>
        <row r="170">
          <cell r="A170" t="str">
            <v>Dorris</v>
          </cell>
          <cell r="B170" t="str">
            <v>Hou</v>
          </cell>
          <cell r="C170">
            <v>0</v>
          </cell>
          <cell r="D170">
            <v>0</v>
          </cell>
          <cell r="F170">
            <v>4</v>
          </cell>
        </row>
        <row r="171">
          <cell r="A171" t="str">
            <v>Kennard</v>
          </cell>
          <cell r="B171" t="str">
            <v>Hou</v>
          </cell>
          <cell r="C171">
            <v>1</v>
          </cell>
          <cell r="D171">
            <v>12</v>
          </cell>
          <cell r="F171">
            <v>1</v>
          </cell>
        </row>
        <row r="172">
          <cell r="A172" t="str">
            <v>Stringer</v>
          </cell>
          <cell r="B172" t="str">
            <v>Hou</v>
          </cell>
          <cell r="C172">
            <v>1</v>
          </cell>
          <cell r="D172">
            <v>10</v>
          </cell>
          <cell r="F172">
            <v>1</v>
          </cell>
        </row>
        <row r="173">
          <cell r="A173" t="str">
            <v>Washington</v>
          </cell>
          <cell r="B173" t="str">
            <v>Hou</v>
          </cell>
          <cell r="C173">
            <v>4.5</v>
          </cell>
          <cell r="D173">
            <v>41.5</v>
          </cell>
          <cell r="F173">
            <v>7.5</v>
          </cell>
        </row>
        <row r="174">
          <cell r="A174" t="str">
            <v>Young</v>
          </cell>
          <cell r="B174" t="str">
            <v>Hou</v>
          </cell>
          <cell r="C174">
            <v>3</v>
          </cell>
          <cell r="D174">
            <v>27</v>
          </cell>
          <cell r="F174">
            <v>5.5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Cin"/>
      <sheetName val="vs Hou"/>
      <sheetName val="at NYG"/>
      <sheetName val="vs Den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80</v>
          </cell>
          <cell r="M6">
            <v>68</v>
          </cell>
        </row>
        <row r="7">
          <cell r="D7">
            <v>55</v>
          </cell>
          <cell r="M7">
            <v>28</v>
          </cell>
        </row>
        <row r="8">
          <cell r="D8">
            <v>22</v>
          </cell>
          <cell r="M8">
            <v>33</v>
          </cell>
        </row>
        <row r="9">
          <cell r="D9">
            <v>3</v>
          </cell>
          <cell r="M9">
            <v>7</v>
          </cell>
        </row>
        <row r="10">
          <cell r="C10">
            <v>20</v>
          </cell>
          <cell r="D10">
            <v>51</v>
          </cell>
          <cell r="E10">
            <v>0.39215686274509803</v>
          </cell>
          <cell r="N10">
            <v>0.32608695652173914</v>
          </cell>
          <cell r="R10" t="str">
            <v>20/51</v>
          </cell>
          <cell r="S10" t="str">
            <v>15/46</v>
          </cell>
        </row>
        <row r="12">
          <cell r="D12">
            <v>193</v>
          </cell>
          <cell r="M12">
            <v>129</v>
          </cell>
        </row>
        <row r="13">
          <cell r="D13">
            <v>872</v>
          </cell>
          <cell r="M13">
            <v>501</v>
          </cell>
        </row>
        <row r="14">
          <cell r="D14">
            <v>4.5181347150259068</v>
          </cell>
          <cell r="M14">
            <v>3.8837209302325579</v>
          </cell>
        </row>
        <row r="16">
          <cell r="D16">
            <v>81</v>
          </cell>
          <cell r="M16">
            <v>101</v>
          </cell>
        </row>
        <row r="17">
          <cell r="D17">
            <v>43</v>
          </cell>
          <cell r="M17">
            <v>55</v>
          </cell>
        </row>
        <row r="18">
          <cell r="D18">
            <v>53.086419753086425</v>
          </cell>
          <cell r="M18">
            <v>54.455445544554458</v>
          </cell>
        </row>
        <row r="19">
          <cell r="D19">
            <v>497</v>
          </cell>
          <cell r="M19">
            <v>678</v>
          </cell>
        </row>
        <row r="20">
          <cell r="D20">
            <v>3</v>
          </cell>
          <cell r="M20">
            <v>7</v>
          </cell>
        </row>
        <row r="21">
          <cell r="D21">
            <v>24</v>
          </cell>
          <cell r="M21">
            <v>53</v>
          </cell>
        </row>
        <row r="22">
          <cell r="D22">
            <v>473</v>
          </cell>
          <cell r="M22">
            <v>625</v>
          </cell>
        </row>
        <row r="23">
          <cell r="D23">
            <v>5.6309523809523814</v>
          </cell>
          <cell r="M23">
            <v>5.7870370370370372</v>
          </cell>
        </row>
        <row r="24">
          <cell r="D24">
            <v>11.55813953488372</v>
          </cell>
          <cell r="M24">
            <v>12.327272727272728</v>
          </cell>
        </row>
        <row r="27">
          <cell r="D27">
            <v>1345</v>
          </cell>
          <cell r="M27">
            <v>1126</v>
          </cell>
        </row>
        <row r="28">
          <cell r="D28">
            <v>64.832713754646846</v>
          </cell>
          <cell r="M28">
            <v>44.493783303730019</v>
          </cell>
        </row>
        <row r="29">
          <cell r="D29">
            <v>35.167286245353161</v>
          </cell>
          <cell r="M29">
            <v>55.506216696269981</v>
          </cell>
        </row>
        <row r="31">
          <cell r="D31">
            <v>277</v>
          </cell>
          <cell r="M31">
            <v>237</v>
          </cell>
        </row>
        <row r="32">
          <cell r="D32">
            <v>4.8555956678700358</v>
          </cell>
          <cell r="M32">
            <v>4.7510548523206753</v>
          </cell>
        </row>
        <row r="35">
          <cell r="D35">
            <v>4</v>
          </cell>
          <cell r="M35">
            <v>6</v>
          </cell>
        </row>
        <row r="36">
          <cell r="D36">
            <v>49</v>
          </cell>
          <cell r="M36">
            <v>43</v>
          </cell>
        </row>
        <row r="37">
          <cell r="D37">
            <v>0</v>
          </cell>
          <cell r="M37">
            <v>0</v>
          </cell>
        </row>
        <row r="39">
          <cell r="D39">
            <v>16</v>
          </cell>
          <cell r="M39">
            <v>24</v>
          </cell>
        </row>
        <row r="40">
          <cell r="D40">
            <v>629</v>
          </cell>
          <cell r="M40">
            <v>987</v>
          </cell>
        </row>
        <row r="41">
          <cell r="D41">
            <v>39.3125</v>
          </cell>
          <cell r="M41">
            <v>41.125</v>
          </cell>
        </row>
        <row r="43">
          <cell r="D43">
            <v>16</v>
          </cell>
          <cell r="M43">
            <v>7</v>
          </cell>
        </row>
        <row r="44">
          <cell r="D44">
            <v>145</v>
          </cell>
          <cell r="M44">
            <v>48</v>
          </cell>
        </row>
        <row r="45">
          <cell r="D45">
            <v>9.0625</v>
          </cell>
          <cell r="M45">
            <v>6.8571428571428568</v>
          </cell>
        </row>
        <row r="46">
          <cell r="D46">
            <v>0</v>
          </cell>
          <cell r="M46">
            <v>0</v>
          </cell>
        </row>
        <row r="48">
          <cell r="D48">
            <v>14</v>
          </cell>
          <cell r="M48">
            <v>17</v>
          </cell>
        </row>
        <row r="49">
          <cell r="D49">
            <v>314</v>
          </cell>
          <cell r="M49">
            <v>307</v>
          </cell>
        </row>
        <row r="50">
          <cell r="D50">
            <v>22.428571428571427</v>
          </cell>
          <cell r="M50">
            <v>18.058823529411764</v>
          </cell>
        </row>
        <row r="51">
          <cell r="D51">
            <v>0</v>
          </cell>
          <cell r="M51">
            <v>0</v>
          </cell>
        </row>
        <row r="53">
          <cell r="D53">
            <v>23</v>
          </cell>
          <cell r="M53">
            <v>20</v>
          </cell>
        </row>
        <row r="54">
          <cell r="D54">
            <v>212</v>
          </cell>
          <cell r="M54">
            <v>184</v>
          </cell>
        </row>
        <row r="56">
          <cell r="D56">
            <v>10</v>
          </cell>
          <cell r="M56">
            <v>6</v>
          </cell>
        </row>
        <row r="57">
          <cell r="D57">
            <v>5</v>
          </cell>
          <cell r="M57">
            <v>2</v>
          </cell>
        </row>
        <row r="58">
          <cell r="D58">
            <v>0</v>
          </cell>
          <cell r="M58">
            <v>0</v>
          </cell>
        </row>
        <row r="59">
          <cell r="D59">
            <v>4</v>
          </cell>
          <cell r="M59">
            <v>4</v>
          </cell>
        </row>
        <row r="60">
          <cell r="D60">
            <v>1</v>
          </cell>
          <cell r="M60">
            <v>0</v>
          </cell>
        </row>
        <row r="62">
          <cell r="D62">
            <v>66</v>
          </cell>
          <cell r="M62">
            <v>48</v>
          </cell>
        </row>
        <row r="63">
          <cell r="D63">
            <v>7</v>
          </cell>
          <cell r="M63">
            <v>5</v>
          </cell>
        </row>
        <row r="64">
          <cell r="D64">
            <v>3</v>
          </cell>
          <cell r="M64">
            <v>2</v>
          </cell>
        </row>
        <row r="65">
          <cell r="D65">
            <v>3</v>
          </cell>
          <cell r="M65">
            <v>3</v>
          </cell>
        </row>
        <row r="66">
          <cell r="D66">
            <v>1</v>
          </cell>
          <cell r="M66">
            <v>0</v>
          </cell>
        </row>
        <row r="67">
          <cell r="D67">
            <v>6</v>
          </cell>
          <cell r="M67">
            <v>3</v>
          </cell>
        </row>
        <row r="68">
          <cell r="D68">
            <v>0</v>
          </cell>
          <cell r="M68">
            <v>0</v>
          </cell>
        </row>
        <row r="69">
          <cell r="D69">
            <v>6</v>
          </cell>
          <cell r="M69">
            <v>5</v>
          </cell>
        </row>
        <row r="70">
          <cell r="D70">
            <v>13</v>
          </cell>
          <cell r="M70">
            <v>7</v>
          </cell>
        </row>
        <row r="71">
          <cell r="D71">
            <v>46.153846153846153</v>
          </cell>
          <cell r="M71">
            <v>71.428571428571431</v>
          </cell>
        </row>
        <row r="72">
          <cell r="D72" t="str">
            <v>32:46</v>
          </cell>
          <cell r="M72" t="str">
            <v>27:14</v>
          </cell>
        </row>
        <row r="76">
          <cell r="A76" t="str">
            <v>Adams</v>
          </cell>
          <cell r="B76" t="str">
            <v>KC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Andrusyshyn</v>
          </cell>
          <cell r="B77" t="str">
            <v>KC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Bailey</v>
          </cell>
          <cell r="B78" t="str">
            <v>KC</v>
          </cell>
          <cell r="C78">
            <v>29</v>
          </cell>
          <cell r="D78">
            <v>104</v>
          </cell>
          <cell r="F78">
            <v>13</v>
          </cell>
          <cell r="G78">
            <v>0</v>
          </cell>
          <cell r="H78">
            <v>0</v>
          </cell>
        </row>
        <row r="79">
          <cell r="A79" t="str">
            <v>Belton</v>
          </cell>
          <cell r="B79" t="str">
            <v>KC</v>
          </cell>
          <cell r="C79">
            <v>7</v>
          </cell>
          <cell r="D79">
            <v>67</v>
          </cell>
          <cell r="F79">
            <v>18</v>
          </cell>
          <cell r="G79">
            <v>0</v>
          </cell>
          <cell r="H79">
            <v>0</v>
          </cell>
        </row>
        <row r="80">
          <cell r="A80" t="str">
            <v>Lane</v>
          </cell>
          <cell r="B80" t="str">
            <v>KC</v>
          </cell>
          <cell r="C80">
            <v>12</v>
          </cell>
          <cell r="D80">
            <v>33</v>
          </cell>
          <cell r="F80">
            <v>15</v>
          </cell>
          <cell r="G80">
            <v>0</v>
          </cell>
          <cell r="H80">
            <v>0</v>
          </cell>
        </row>
        <row r="81">
          <cell r="A81" t="str">
            <v>Livingston</v>
          </cell>
          <cell r="B81" t="str">
            <v>KC</v>
          </cell>
          <cell r="C81">
            <v>8</v>
          </cell>
          <cell r="D81">
            <v>1</v>
          </cell>
          <cell r="F81">
            <v>2</v>
          </cell>
          <cell r="G81">
            <v>0</v>
          </cell>
          <cell r="H81">
            <v>1</v>
          </cell>
        </row>
        <row r="82">
          <cell r="A82" t="str">
            <v>Marshall,H</v>
          </cell>
          <cell r="B82" t="str">
            <v>KC</v>
          </cell>
          <cell r="C82">
            <v>1</v>
          </cell>
          <cell r="D82">
            <v>-1</v>
          </cell>
          <cell r="F82">
            <v>-1</v>
          </cell>
          <cell r="G82">
            <v>0</v>
          </cell>
          <cell r="H82">
            <v>0</v>
          </cell>
        </row>
        <row r="83">
          <cell r="A83" t="str">
            <v>McKnight</v>
          </cell>
          <cell r="B83" t="str">
            <v>KC</v>
          </cell>
          <cell r="C83">
            <v>23</v>
          </cell>
          <cell r="D83">
            <v>138</v>
          </cell>
          <cell r="F83">
            <v>22</v>
          </cell>
          <cell r="G83">
            <v>0</v>
          </cell>
          <cell r="H83">
            <v>1</v>
          </cell>
        </row>
        <row r="84">
          <cell r="A84" t="str">
            <v>Morgado</v>
          </cell>
          <cell r="B84" t="str">
            <v>KC</v>
          </cell>
          <cell r="C84">
            <v>47</v>
          </cell>
          <cell r="D84">
            <v>148</v>
          </cell>
          <cell r="F84">
            <v>18</v>
          </cell>
          <cell r="G84">
            <v>1</v>
          </cell>
          <cell r="H84">
            <v>0</v>
          </cell>
        </row>
        <row r="85">
          <cell r="A85" t="str">
            <v>Reed</v>
          </cell>
          <cell r="B85" t="str">
            <v>KC</v>
          </cell>
          <cell r="C85">
            <v>65</v>
          </cell>
          <cell r="D85">
            <v>385</v>
          </cell>
          <cell r="F85">
            <v>62</v>
          </cell>
          <cell r="G85">
            <v>2</v>
          </cell>
          <cell r="H85">
            <v>2</v>
          </cell>
        </row>
        <row r="90">
          <cell r="A90" t="str">
            <v>Bailey</v>
          </cell>
          <cell r="B90" t="str">
            <v>KC</v>
          </cell>
          <cell r="C90">
            <v>1</v>
          </cell>
          <cell r="D90">
            <v>2</v>
          </cell>
          <cell r="F90">
            <v>2</v>
          </cell>
          <cell r="G90">
            <v>0</v>
          </cell>
          <cell r="H90">
            <v>0</v>
          </cell>
        </row>
        <row r="91">
          <cell r="A91" t="str">
            <v>Belton</v>
          </cell>
          <cell r="B91" t="str">
            <v>KC</v>
          </cell>
          <cell r="C91">
            <v>2</v>
          </cell>
          <cell r="D91">
            <v>24</v>
          </cell>
          <cell r="F91">
            <v>13</v>
          </cell>
          <cell r="G91">
            <v>0</v>
          </cell>
          <cell r="H91">
            <v>0</v>
          </cell>
        </row>
        <row r="92">
          <cell r="A92" t="str">
            <v>Dorsey</v>
          </cell>
          <cell r="B92" t="str">
            <v>KC</v>
          </cell>
          <cell r="C92">
            <v>2</v>
          </cell>
          <cell r="D92">
            <v>40</v>
          </cell>
          <cell r="F92">
            <v>31</v>
          </cell>
          <cell r="G92">
            <v>0</v>
          </cell>
          <cell r="H92">
            <v>0</v>
          </cell>
        </row>
        <row r="93">
          <cell r="A93" t="str">
            <v>Lane</v>
          </cell>
          <cell r="B93" t="str">
            <v>KC</v>
          </cell>
          <cell r="C93">
            <v>6</v>
          </cell>
          <cell r="D93">
            <v>92</v>
          </cell>
          <cell r="F93">
            <v>44</v>
          </cell>
          <cell r="G93">
            <v>0</v>
          </cell>
          <cell r="H93">
            <v>0</v>
          </cell>
        </row>
        <row r="94">
          <cell r="A94" t="str">
            <v>Marshall,H</v>
          </cell>
          <cell r="B94" t="str">
            <v>KC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McKnight</v>
          </cell>
          <cell r="B95" t="str">
            <v>KC</v>
          </cell>
          <cell r="C95">
            <v>1</v>
          </cell>
          <cell r="D95">
            <v>2</v>
          </cell>
          <cell r="F95">
            <v>2</v>
          </cell>
          <cell r="G95">
            <v>0</v>
          </cell>
          <cell r="H95">
            <v>0</v>
          </cell>
        </row>
        <row r="96">
          <cell r="A96" t="str">
            <v>Morgado</v>
          </cell>
          <cell r="B96" t="str">
            <v>KC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Reed</v>
          </cell>
          <cell r="B97" t="str">
            <v>KC</v>
          </cell>
          <cell r="C97">
            <v>16</v>
          </cell>
          <cell r="D97">
            <v>197</v>
          </cell>
          <cell r="F97">
            <v>29</v>
          </cell>
          <cell r="G97">
            <v>1</v>
          </cell>
          <cell r="H97">
            <v>0</v>
          </cell>
        </row>
        <row r="98">
          <cell r="A98" t="str">
            <v>Samuels</v>
          </cell>
          <cell r="B98" t="str">
            <v>KC</v>
          </cell>
          <cell r="C98">
            <v>1</v>
          </cell>
          <cell r="D98">
            <v>5</v>
          </cell>
          <cell r="F98">
            <v>5</v>
          </cell>
          <cell r="G98">
            <v>0</v>
          </cell>
          <cell r="H98">
            <v>0</v>
          </cell>
        </row>
        <row r="99">
          <cell r="A99" t="str">
            <v>White</v>
          </cell>
          <cell r="B99" t="str">
            <v>KC</v>
          </cell>
          <cell r="C99">
            <v>14</v>
          </cell>
          <cell r="D99">
            <v>135</v>
          </cell>
          <cell r="F99">
            <v>24</v>
          </cell>
          <cell r="G99">
            <v>2</v>
          </cell>
          <cell r="H99">
            <v>0</v>
          </cell>
        </row>
        <row r="107">
          <cell r="A107" t="str">
            <v>Adams</v>
          </cell>
          <cell r="B107" t="str">
            <v>KC</v>
          </cell>
          <cell r="C107">
            <v>9</v>
          </cell>
          <cell r="D107">
            <v>3</v>
          </cell>
          <cell r="E107">
            <v>33.333333333333329</v>
          </cell>
          <cell r="F107">
            <v>46</v>
          </cell>
          <cell r="G107">
            <v>0</v>
          </cell>
          <cell r="H107">
            <v>31</v>
          </cell>
          <cell r="I107">
            <v>0</v>
          </cell>
          <cell r="J107">
            <v>0</v>
          </cell>
          <cell r="K107">
            <v>0</v>
          </cell>
          <cell r="L107">
            <v>5.1111111111111107</v>
          </cell>
          <cell r="M107">
            <v>51.157407407407398</v>
          </cell>
          <cell r="N107">
            <v>0</v>
          </cell>
          <cell r="O107">
            <v>0</v>
          </cell>
        </row>
        <row r="108">
          <cell r="A108" t="str">
            <v>Livingston</v>
          </cell>
          <cell r="B108" t="str">
            <v>KC</v>
          </cell>
          <cell r="C108">
            <v>72</v>
          </cell>
          <cell r="D108">
            <v>40</v>
          </cell>
          <cell r="E108">
            <v>55.555555555555557</v>
          </cell>
          <cell r="F108">
            <v>451</v>
          </cell>
          <cell r="G108">
            <v>3</v>
          </cell>
          <cell r="H108">
            <v>44</v>
          </cell>
          <cell r="I108">
            <v>4</v>
          </cell>
          <cell r="J108">
            <v>4.1666666666666661</v>
          </cell>
          <cell r="K108">
            <v>5.5555555555555554</v>
          </cell>
          <cell r="L108">
            <v>6.2638888888888893</v>
          </cell>
          <cell r="M108">
            <v>65.219907407407405</v>
          </cell>
          <cell r="N108">
            <v>1</v>
          </cell>
          <cell r="O108">
            <v>3</v>
          </cell>
        </row>
        <row r="109">
          <cell r="A109" t="str">
            <v>White</v>
          </cell>
          <cell r="B109" t="str">
            <v>KC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5">
          <cell r="A115" t="str">
            <v>Burgmeier</v>
          </cell>
          <cell r="B115" t="str">
            <v>KC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Dorsey</v>
          </cell>
          <cell r="B116" t="str">
            <v>KC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 t="str">
            <v>Green</v>
          </cell>
          <cell r="B117" t="str">
            <v>KC</v>
          </cell>
          <cell r="C117">
            <v>1</v>
          </cell>
          <cell r="D117">
            <v>0</v>
          </cell>
          <cell r="E117">
            <v>7</v>
          </cell>
          <cell r="G117">
            <v>7</v>
          </cell>
          <cell r="H117">
            <v>0</v>
          </cell>
          <cell r="I117">
            <v>0</v>
          </cell>
        </row>
        <row r="118">
          <cell r="A118" t="str">
            <v>Marshall,L</v>
          </cell>
          <cell r="C118">
            <v>7</v>
          </cell>
          <cell r="D118">
            <v>0</v>
          </cell>
          <cell r="E118">
            <v>82</v>
          </cell>
          <cell r="G118">
            <v>19</v>
          </cell>
          <cell r="H118">
            <v>0</v>
          </cell>
          <cell r="I118">
            <v>2</v>
          </cell>
        </row>
        <row r="119">
          <cell r="A119" t="str">
            <v>Payton</v>
          </cell>
          <cell r="B119" t="str">
            <v>KC</v>
          </cell>
          <cell r="C119">
            <v>8</v>
          </cell>
          <cell r="D119">
            <v>1</v>
          </cell>
          <cell r="E119">
            <v>56</v>
          </cell>
          <cell r="G119">
            <v>17</v>
          </cell>
          <cell r="H119">
            <v>0</v>
          </cell>
          <cell r="I119">
            <v>1</v>
          </cell>
        </row>
        <row r="120">
          <cell r="A120" t="str">
            <v>Sanders</v>
          </cell>
          <cell r="B120" t="str">
            <v>KC</v>
          </cell>
          <cell r="C120">
            <v>0</v>
          </cell>
          <cell r="D120">
            <v>0</v>
          </cell>
          <cell r="E120">
            <v>0</v>
          </cell>
          <cell r="G120">
            <v>0</v>
          </cell>
          <cell r="H120">
            <v>0</v>
          </cell>
          <cell r="I120">
            <v>0</v>
          </cell>
        </row>
        <row r="125">
          <cell r="A125" t="str">
            <v>Beckman</v>
          </cell>
          <cell r="B125" t="str">
            <v>KC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Belton</v>
          </cell>
          <cell r="B126" t="str">
            <v>KC</v>
          </cell>
          <cell r="C126">
            <v>1</v>
          </cell>
          <cell r="D126">
            <v>43</v>
          </cell>
          <cell r="F126">
            <v>43</v>
          </cell>
          <cell r="G126">
            <v>0</v>
          </cell>
          <cell r="H126">
            <v>0</v>
          </cell>
        </row>
        <row r="127">
          <cell r="A127" t="str">
            <v>Green</v>
          </cell>
          <cell r="B127" t="str">
            <v>KC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Marshall,L</v>
          </cell>
          <cell r="B128" t="str">
            <v>KC</v>
          </cell>
          <cell r="C128">
            <v>6</v>
          </cell>
          <cell r="D128">
            <v>107</v>
          </cell>
          <cell r="F128">
            <v>26</v>
          </cell>
          <cell r="G128">
            <v>0</v>
          </cell>
          <cell r="H128">
            <v>0</v>
          </cell>
        </row>
        <row r="129">
          <cell r="A129" t="str">
            <v>McKnight</v>
          </cell>
          <cell r="B129" t="str">
            <v>KC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Morgado</v>
          </cell>
          <cell r="B130" t="str">
            <v>KC</v>
          </cell>
          <cell r="C130">
            <v>2</v>
          </cell>
          <cell r="D130">
            <v>43</v>
          </cell>
          <cell r="F130">
            <v>26</v>
          </cell>
          <cell r="G130">
            <v>0</v>
          </cell>
          <cell r="H130">
            <v>0</v>
          </cell>
        </row>
        <row r="131">
          <cell r="A131" t="str">
            <v>Paul</v>
          </cell>
          <cell r="B131" t="str">
            <v>KC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Payton</v>
          </cell>
          <cell r="B132" t="str">
            <v>KC</v>
          </cell>
          <cell r="C132">
            <v>4</v>
          </cell>
          <cell r="D132">
            <v>119</v>
          </cell>
          <cell r="F132">
            <v>70</v>
          </cell>
          <cell r="G132">
            <v>0</v>
          </cell>
          <cell r="H132">
            <v>0</v>
          </cell>
        </row>
        <row r="133">
          <cell r="A133" t="str">
            <v>Sanders</v>
          </cell>
          <cell r="B133" t="str">
            <v>KC</v>
          </cell>
          <cell r="C133">
            <v>1</v>
          </cell>
          <cell r="D133">
            <v>2</v>
          </cell>
          <cell r="F133">
            <v>2</v>
          </cell>
          <cell r="G133">
            <v>0</v>
          </cell>
          <cell r="H133">
            <v>0</v>
          </cell>
        </row>
        <row r="136">
          <cell r="A136" t="str">
            <v>Andrusyshyn</v>
          </cell>
          <cell r="B136" t="str">
            <v>KC</v>
          </cell>
          <cell r="C136">
            <v>16</v>
          </cell>
          <cell r="D136">
            <v>629</v>
          </cell>
          <cell r="F136">
            <v>54</v>
          </cell>
          <cell r="G136">
            <v>0</v>
          </cell>
          <cell r="H136">
            <v>0</v>
          </cell>
        </row>
        <row r="144">
          <cell r="A144" t="str">
            <v>Stenerud</v>
          </cell>
          <cell r="B144" t="str">
            <v>KC</v>
          </cell>
          <cell r="C144">
            <v>12</v>
          </cell>
          <cell r="D144">
            <v>0</v>
          </cell>
          <cell r="E144">
            <v>7</v>
          </cell>
          <cell r="F144">
            <v>6</v>
          </cell>
          <cell r="G144">
            <v>13</v>
          </cell>
          <cell r="H144">
            <v>6</v>
          </cell>
          <cell r="J144">
            <v>49</v>
          </cell>
          <cell r="L144">
            <v>0</v>
          </cell>
          <cell r="M144">
            <v>0</v>
          </cell>
          <cell r="N144">
            <v>1</v>
          </cell>
          <cell r="O144">
            <v>1</v>
          </cell>
          <cell r="P144">
            <v>4</v>
          </cell>
          <cell r="Q144">
            <v>2</v>
          </cell>
          <cell r="R144">
            <v>8</v>
          </cell>
          <cell r="S144">
            <v>3</v>
          </cell>
          <cell r="T144">
            <v>0</v>
          </cell>
          <cell r="U144">
            <v>0</v>
          </cell>
        </row>
        <row r="145">
          <cell r="A145" t="str">
            <v>Andrusyshyn</v>
          </cell>
          <cell r="B145" t="str">
            <v>KC</v>
          </cell>
          <cell r="C145">
            <v>5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50">
          <cell r="A150" t="str">
            <v>Barbaro</v>
          </cell>
          <cell r="B150" t="str">
            <v>KC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Collier</v>
          </cell>
          <cell r="B151" t="str">
            <v>KC</v>
          </cell>
          <cell r="C151">
            <v>1</v>
          </cell>
          <cell r="D151">
            <v>26</v>
          </cell>
          <cell r="F151">
            <v>26</v>
          </cell>
          <cell r="G151">
            <v>0</v>
          </cell>
          <cell r="H151">
            <v>0</v>
          </cell>
        </row>
        <row r="152">
          <cell r="A152" t="str">
            <v>Gray</v>
          </cell>
          <cell r="B152" t="str">
            <v>KC</v>
          </cell>
          <cell r="C152">
            <v>1</v>
          </cell>
          <cell r="D152">
            <v>-1</v>
          </cell>
          <cell r="F152">
            <v>-1</v>
          </cell>
          <cell r="G152">
            <v>0</v>
          </cell>
          <cell r="H152">
            <v>0</v>
          </cell>
        </row>
        <row r="153">
          <cell r="A153" t="str">
            <v>Green</v>
          </cell>
          <cell r="B153" t="str">
            <v>KC</v>
          </cell>
          <cell r="C153">
            <v>1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Howard</v>
          </cell>
          <cell r="B154" t="str">
            <v>KC</v>
          </cell>
          <cell r="C154">
            <v>1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Paul</v>
          </cell>
          <cell r="B155" t="str">
            <v>KC</v>
          </cell>
          <cell r="C155">
            <v>2</v>
          </cell>
          <cell r="D155">
            <v>18</v>
          </cell>
          <cell r="F155">
            <v>12</v>
          </cell>
          <cell r="G155">
            <v>0</v>
          </cell>
          <cell r="H155">
            <v>2</v>
          </cell>
        </row>
        <row r="156">
          <cell r="A156" t="str">
            <v>Rozumek</v>
          </cell>
          <cell r="B156" t="str">
            <v>KC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Thomas</v>
          </cell>
          <cell r="B157" t="str">
            <v>KC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65">
          <cell r="A165" t="str">
            <v>Elrod</v>
          </cell>
          <cell r="B165" t="str">
            <v>KC</v>
          </cell>
          <cell r="C165">
            <v>0</v>
          </cell>
          <cell r="D165">
            <v>0</v>
          </cell>
          <cell r="F165">
            <v>2</v>
          </cell>
        </row>
        <row r="166">
          <cell r="A166" t="str">
            <v>Hicks</v>
          </cell>
          <cell r="B166" t="str">
            <v>KC</v>
          </cell>
          <cell r="C166">
            <v>2.5</v>
          </cell>
          <cell r="D166">
            <v>8</v>
          </cell>
          <cell r="F166">
            <v>5.5</v>
          </cell>
        </row>
        <row r="167">
          <cell r="A167" t="str">
            <v>Howard</v>
          </cell>
          <cell r="B167" t="str">
            <v>KC</v>
          </cell>
          <cell r="C167">
            <v>0</v>
          </cell>
          <cell r="D167">
            <v>0</v>
          </cell>
          <cell r="F167">
            <v>5.5</v>
          </cell>
        </row>
        <row r="168">
          <cell r="A168" t="str">
            <v>Lindstrom</v>
          </cell>
          <cell r="B168" t="str">
            <v>KC</v>
          </cell>
          <cell r="C168">
            <v>0</v>
          </cell>
          <cell r="D168">
            <v>0</v>
          </cell>
          <cell r="F168">
            <v>1</v>
          </cell>
        </row>
        <row r="169">
          <cell r="A169" t="str">
            <v>Lloyd</v>
          </cell>
          <cell r="B169" t="str">
            <v>KC</v>
          </cell>
          <cell r="C169">
            <v>0.5</v>
          </cell>
          <cell r="D169">
            <v>3</v>
          </cell>
          <cell r="F169">
            <v>1</v>
          </cell>
        </row>
        <row r="170">
          <cell r="A170" t="str">
            <v>Parrish</v>
          </cell>
          <cell r="B170" t="str">
            <v>KC</v>
          </cell>
          <cell r="C170">
            <v>0</v>
          </cell>
          <cell r="D170">
            <v>0</v>
          </cell>
          <cell r="F170">
            <v>2</v>
          </cell>
        </row>
        <row r="171">
          <cell r="A171" t="str">
            <v>Paul</v>
          </cell>
          <cell r="B171" t="str">
            <v>KC</v>
          </cell>
          <cell r="C171">
            <v>0</v>
          </cell>
          <cell r="D171">
            <v>0</v>
          </cell>
          <cell r="F171">
            <v>4</v>
          </cell>
        </row>
        <row r="172">
          <cell r="A172" t="str">
            <v>Rozumek</v>
          </cell>
          <cell r="B172" t="str">
            <v>KC</v>
          </cell>
          <cell r="C172">
            <v>1</v>
          </cell>
          <cell r="D172">
            <v>11</v>
          </cell>
          <cell r="F172">
            <v>1.5</v>
          </cell>
        </row>
        <row r="173">
          <cell r="A173" t="str">
            <v>Still</v>
          </cell>
          <cell r="B173" t="str">
            <v>KC</v>
          </cell>
          <cell r="C173">
            <v>3</v>
          </cell>
          <cell r="D173">
            <v>31</v>
          </cell>
          <cell r="F173">
            <v>6.5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at NYJ"/>
      <sheetName val="at Bal"/>
      <sheetName val="vs Buf"/>
      <sheetName val="at Phi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65</v>
          </cell>
          <cell r="M6">
            <v>67</v>
          </cell>
        </row>
        <row r="7">
          <cell r="D7">
            <v>33</v>
          </cell>
          <cell r="M7">
            <v>23</v>
          </cell>
        </row>
        <row r="8">
          <cell r="D8">
            <v>29</v>
          </cell>
          <cell r="M8">
            <v>38</v>
          </cell>
        </row>
        <row r="9">
          <cell r="D9">
            <v>3</v>
          </cell>
          <cell r="M9">
            <v>6</v>
          </cell>
        </row>
        <row r="10">
          <cell r="C10">
            <v>14</v>
          </cell>
          <cell r="D10">
            <v>49</v>
          </cell>
          <cell r="E10">
            <v>0.2857142857142857</v>
          </cell>
          <cell r="N10">
            <v>0.41860465116279072</v>
          </cell>
          <cell r="R10" t="str">
            <v>14/49</v>
          </cell>
          <cell r="S10" t="str">
            <v>18/43</v>
          </cell>
        </row>
        <row r="12">
          <cell r="D12">
            <v>146</v>
          </cell>
          <cell r="M12">
            <v>120</v>
          </cell>
        </row>
        <row r="13">
          <cell r="D13">
            <v>585</v>
          </cell>
          <cell r="M13">
            <v>390</v>
          </cell>
        </row>
        <row r="14">
          <cell r="D14">
            <v>4.006849315068493</v>
          </cell>
          <cell r="M14">
            <v>3.25</v>
          </cell>
        </row>
        <row r="16">
          <cell r="D16">
            <v>98</v>
          </cell>
          <cell r="M16">
            <v>104</v>
          </cell>
        </row>
        <row r="17">
          <cell r="D17">
            <v>55</v>
          </cell>
          <cell r="M17">
            <v>58</v>
          </cell>
        </row>
        <row r="18">
          <cell r="D18">
            <v>56.12244897959183</v>
          </cell>
          <cell r="M18">
            <v>55.769230769230774</v>
          </cell>
        </row>
        <row r="19">
          <cell r="D19">
            <v>571</v>
          </cell>
          <cell r="M19">
            <v>980</v>
          </cell>
        </row>
        <row r="20">
          <cell r="D20">
            <v>5</v>
          </cell>
          <cell r="M20">
            <v>13</v>
          </cell>
        </row>
        <row r="21">
          <cell r="D21">
            <v>25</v>
          </cell>
          <cell r="M21">
            <v>80</v>
          </cell>
        </row>
        <row r="22">
          <cell r="D22">
            <v>546</v>
          </cell>
          <cell r="M22">
            <v>900</v>
          </cell>
        </row>
        <row r="23">
          <cell r="D23">
            <v>5.3009708737864081</v>
          </cell>
          <cell r="M23">
            <v>7.6923076923076925</v>
          </cell>
        </row>
        <row r="24">
          <cell r="D24">
            <v>10.381818181818181</v>
          </cell>
          <cell r="M24">
            <v>16.896551724137932</v>
          </cell>
        </row>
        <row r="27">
          <cell r="D27">
            <v>1131</v>
          </cell>
          <cell r="M27">
            <v>1290</v>
          </cell>
        </row>
        <row r="28">
          <cell r="D28">
            <v>51.724137931034484</v>
          </cell>
          <cell r="M28">
            <v>30.232558139534881</v>
          </cell>
        </row>
        <row r="29">
          <cell r="D29">
            <v>48.275862068965516</v>
          </cell>
          <cell r="M29">
            <v>69.767441860465112</v>
          </cell>
        </row>
        <row r="31">
          <cell r="D31">
            <v>249</v>
          </cell>
          <cell r="M31">
            <v>237</v>
          </cell>
        </row>
        <row r="32">
          <cell r="D32">
            <v>4.5421686746987948</v>
          </cell>
          <cell r="M32">
            <v>5.443037974683544</v>
          </cell>
        </row>
        <row r="35">
          <cell r="D35">
            <v>3</v>
          </cell>
          <cell r="M35">
            <v>7</v>
          </cell>
        </row>
        <row r="36">
          <cell r="D36">
            <v>88</v>
          </cell>
          <cell r="M36">
            <v>53</v>
          </cell>
        </row>
        <row r="37">
          <cell r="D37">
            <v>1</v>
          </cell>
          <cell r="M37">
            <v>0</v>
          </cell>
        </row>
        <row r="39">
          <cell r="D39">
            <v>17</v>
          </cell>
          <cell r="M39">
            <v>19</v>
          </cell>
        </row>
        <row r="40">
          <cell r="D40">
            <v>635</v>
          </cell>
          <cell r="M40">
            <v>730</v>
          </cell>
        </row>
        <row r="41">
          <cell r="D41">
            <v>37.352941176470587</v>
          </cell>
          <cell r="M41">
            <v>38.421052631578945</v>
          </cell>
        </row>
        <row r="43">
          <cell r="D43">
            <v>13</v>
          </cell>
          <cell r="M43">
            <v>9</v>
          </cell>
        </row>
        <row r="44">
          <cell r="D44">
            <v>165</v>
          </cell>
          <cell r="M44">
            <v>68</v>
          </cell>
        </row>
        <row r="45">
          <cell r="D45">
            <v>12.692307692307692</v>
          </cell>
          <cell r="M45">
            <v>7.5555555555555554</v>
          </cell>
        </row>
        <row r="46">
          <cell r="D46">
            <v>0</v>
          </cell>
          <cell r="M46">
            <v>0</v>
          </cell>
        </row>
        <row r="48">
          <cell r="D48">
            <v>16</v>
          </cell>
          <cell r="M48">
            <v>23</v>
          </cell>
        </row>
        <row r="49">
          <cell r="D49">
            <v>274</v>
          </cell>
          <cell r="M49">
            <v>415</v>
          </cell>
        </row>
        <row r="50">
          <cell r="D50">
            <v>17.125</v>
          </cell>
          <cell r="M50">
            <v>18.043478260869566</v>
          </cell>
        </row>
        <row r="51">
          <cell r="D51">
            <v>0</v>
          </cell>
          <cell r="M51">
            <v>0</v>
          </cell>
        </row>
        <row r="53">
          <cell r="D53">
            <v>20</v>
          </cell>
          <cell r="M53">
            <v>15</v>
          </cell>
        </row>
        <row r="54">
          <cell r="D54">
            <v>135</v>
          </cell>
          <cell r="M54">
            <v>151</v>
          </cell>
        </row>
        <row r="56">
          <cell r="D56">
            <v>7</v>
          </cell>
          <cell r="M56">
            <v>11</v>
          </cell>
        </row>
        <row r="57">
          <cell r="D57">
            <v>4</v>
          </cell>
          <cell r="M57">
            <v>3</v>
          </cell>
        </row>
        <row r="58">
          <cell r="D58">
            <v>2</v>
          </cell>
          <cell r="M58">
            <v>0</v>
          </cell>
        </row>
        <row r="59">
          <cell r="D59">
            <v>6</v>
          </cell>
          <cell r="M59">
            <v>3</v>
          </cell>
        </row>
        <row r="60">
          <cell r="D60">
            <v>1</v>
          </cell>
          <cell r="M60">
            <v>0</v>
          </cell>
        </row>
        <row r="62">
          <cell r="D62">
            <v>103</v>
          </cell>
          <cell r="M62">
            <v>85</v>
          </cell>
        </row>
        <row r="63">
          <cell r="D63">
            <v>9</v>
          </cell>
          <cell r="M63">
            <v>11</v>
          </cell>
        </row>
        <row r="64">
          <cell r="D64">
            <v>1</v>
          </cell>
          <cell r="M64">
            <v>1</v>
          </cell>
        </row>
        <row r="65">
          <cell r="D65">
            <v>6</v>
          </cell>
          <cell r="M65">
            <v>9</v>
          </cell>
        </row>
        <row r="66">
          <cell r="D66">
            <v>2</v>
          </cell>
          <cell r="M66">
            <v>1</v>
          </cell>
        </row>
        <row r="67">
          <cell r="D67">
            <v>7</v>
          </cell>
          <cell r="M67">
            <v>10</v>
          </cell>
        </row>
        <row r="68">
          <cell r="D68">
            <v>0</v>
          </cell>
          <cell r="M68">
            <v>0</v>
          </cell>
        </row>
        <row r="69">
          <cell r="D69">
            <v>14</v>
          </cell>
          <cell r="M69">
            <v>3</v>
          </cell>
        </row>
        <row r="70">
          <cell r="D70">
            <v>15</v>
          </cell>
          <cell r="M70">
            <v>5</v>
          </cell>
        </row>
        <row r="71">
          <cell r="D71">
            <v>93.333333333333329</v>
          </cell>
          <cell r="M71">
            <v>60</v>
          </cell>
        </row>
        <row r="72">
          <cell r="D72" t="str">
            <v>31:15</v>
          </cell>
          <cell r="M72" t="str">
            <v>28:50</v>
          </cell>
        </row>
        <row r="76">
          <cell r="A76" t="str">
            <v>Benjamin</v>
          </cell>
          <cell r="B76" t="str">
            <v>Mia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Braxton</v>
          </cell>
          <cell r="B77" t="str">
            <v>Mia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 t="str">
            <v>Bulaich</v>
          </cell>
          <cell r="B78" t="str">
            <v>Mia</v>
          </cell>
          <cell r="C78">
            <v>9</v>
          </cell>
          <cell r="D78">
            <v>34</v>
          </cell>
          <cell r="F78">
            <v>8</v>
          </cell>
          <cell r="G78">
            <v>0</v>
          </cell>
          <cell r="H78">
            <v>0</v>
          </cell>
        </row>
        <row r="79">
          <cell r="A79" t="str">
            <v>Davis</v>
          </cell>
          <cell r="B79" t="str">
            <v>Mia</v>
          </cell>
          <cell r="C79">
            <v>23</v>
          </cell>
          <cell r="D79">
            <v>123</v>
          </cell>
          <cell r="F79">
            <v>16</v>
          </cell>
          <cell r="G79">
            <v>0</v>
          </cell>
          <cell r="H79">
            <v>1</v>
          </cell>
        </row>
        <row r="80">
          <cell r="A80" t="str">
            <v>Griese</v>
          </cell>
          <cell r="B80" t="str">
            <v>Mia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Harris,L</v>
          </cell>
          <cell r="B81" t="str">
            <v>Mia</v>
          </cell>
          <cell r="C81">
            <v>26</v>
          </cell>
          <cell r="D81">
            <v>54</v>
          </cell>
          <cell r="F81">
            <v>7</v>
          </cell>
          <cell r="G81">
            <v>0</v>
          </cell>
          <cell r="H81">
            <v>1</v>
          </cell>
        </row>
        <row r="82">
          <cell r="A82" t="str">
            <v>Malone</v>
          </cell>
          <cell r="B82" t="str">
            <v>Mia</v>
          </cell>
          <cell r="C82">
            <v>3</v>
          </cell>
          <cell r="D82">
            <v>18</v>
          </cell>
          <cell r="F82">
            <v>22</v>
          </cell>
          <cell r="G82">
            <v>0</v>
          </cell>
          <cell r="H82">
            <v>0</v>
          </cell>
        </row>
        <row r="83">
          <cell r="A83" t="str">
            <v>Moore,N</v>
          </cell>
          <cell r="B83" t="str">
            <v>Mia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Roberts</v>
          </cell>
          <cell r="B84" t="str">
            <v>Mia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Strock</v>
          </cell>
          <cell r="B85" t="str">
            <v>Mia</v>
          </cell>
          <cell r="C85">
            <v>2</v>
          </cell>
          <cell r="D85">
            <v>-4</v>
          </cell>
          <cell r="F85">
            <v>-2</v>
          </cell>
          <cell r="G85">
            <v>0</v>
          </cell>
          <cell r="H85">
            <v>0</v>
          </cell>
        </row>
        <row r="86">
          <cell r="A86" t="str">
            <v>Williams</v>
          </cell>
          <cell r="B86" t="str">
            <v>Mia</v>
          </cell>
          <cell r="C86">
            <v>83</v>
          </cell>
          <cell r="D86">
            <v>360</v>
          </cell>
          <cell r="F86">
            <v>25</v>
          </cell>
          <cell r="G86">
            <v>1</v>
          </cell>
          <cell r="H86">
            <v>0</v>
          </cell>
        </row>
        <row r="90">
          <cell r="A90" t="str">
            <v>Braxton</v>
          </cell>
          <cell r="B90" t="str">
            <v>Mia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Bulaich</v>
          </cell>
          <cell r="B91" t="str">
            <v>Mia</v>
          </cell>
          <cell r="C91">
            <v>5</v>
          </cell>
          <cell r="D91">
            <v>8</v>
          </cell>
          <cell r="F91">
            <v>3</v>
          </cell>
          <cell r="G91">
            <v>0</v>
          </cell>
          <cell r="H91">
            <v>0</v>
          </cell>
        </row>
        <row r="92">
          <cell r="A92" t="str">
            <v>Cefalo</v>
          </cell>
          <cell r="B92" t="str">
            <v>Mia</v>
          </cell>
          <cell r="C92">
            <v>2</v>
          </cell>
          <cell r="D92">
            <v>23</v>
          </cell>
          <cell r="F92">
            <v>13</v>
          </cell>
          <cell r="G92">
            <v>0</v>
          </cell>
          <cell r="H92">
            <v>0</v>
          </cell>
        </row>
        <row r="93">
          <cell r="A93" t="str">
            <v>Davis</v>
          </cell>
          <cell r="B93" t="str">
            <v>Mia</v>
          </cell>
          <cell r="C93">
            <v>6</v>
          </cell>
          <cell r="D93">
            <v>78</v>
          </cell>
          <cell r="F93">
            <v>23</v>
          </cell>
          <cell r="G93">
            <v>2</v>
          </cell>
          <cell r="H93">
            <v>1</v>
          </cell>
        </row>
        <row r="94">
          <cell r="A94" t="str">
            <v>Den Herder</v>
          </cell>
          <cell r="B94" t="str">
            <v>Mia</v>
          </cell>
          <cell r="C94">
            <v>1</v>
          </cell>
          <cell r="D94">
            <v>2</v>
          </cell>
          <cell r="F94">
            <v>2</v>
          </cell>
          <cell r="G94">
            <v>0</v>
          </cell>
          <cell r="H94">
            <v>0</v>
          </cell>
        </row>
        <row r="95">
          <cell r="A95" t="str">
            <v>Hardy</v>
          </cell>
          <cell r="B95" t="str">
            <v>Mia</v>
          </cell>
          <cell r="C95">
            <v>2</v>
          </cell>
          <cell r="D95">
            <v>16</v>
          </cell>
          <cell r="F95">
            <v>10</v>
          </cell>
          <cell r="G95">
            <v>1</v>
          </cell>
          <cell r="H95">
            <v>0</v>
          </cell>
        </row>
        <row r="96">
          <cell r="A96" t="str">
            <v>Harris,D</v>
          </cell>
          <cell r="B96" t="str">
            <v>Mia</v>
          </cell>
          <cell r="C96">
            <v>9</v>
          </cell>
          <cell r="D96">
            <v>156</v>
          </cell>
          <cell r="F96">
            <v>67</v>
          </cell>
          <cell r="G96">
            <v>1</v>
          </cell>
          <cell r="H96">
            <v>0</v>
          </cell>
        </row>
        <row r="97">
          <cell r="A97" t="str">
            <v>Harris,L</v>
          </cell>
          <cell r="B97" t="str">
            <v>Mia</v>
          </cell>
          <cell r="C97">
            <v>2</v>
          </cell>
          <cell r="D97">
            <v>5</v>
          </cell>
          <cell r="F97">
            <v>7</v>
          </cell>
          <cell r="G97">
            <v>0</v>
          </cell>
          <cell r="H97">
            <v>0</v>
          </cell>
        </row>
        <row r="98">
          <cell r="A98" t="str">
            <v>McCreary</v>
          </cell>
          <cell r="B98" t="str">
            <v>Mia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Moore,N</v>
          </cell>
          <cell r="B99" t="str">
            <v>Mia</v>
          </cell>
          <cell r="C99">
            <v>19</v>
          </cell>
          <cell r="D99">
            <v>233</v>
          </cell>
          <cell r="F99">
            <v>26</v>
          </cell>
          <cell r="G99">
            <v>1</v>
          </cell>
          <cell r="H99">
            <v>1</v>
          </cell>
        </row>
        <row r="100">
          <cell r="A100" t="str">
            <v>Rather</v>
          </cell>
          <cell r="B100" t="str">
            <v>Mia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Tillman</v>
          </cell>
          <cell r="B101" t="str">
            <v>Mia</v>
          </cell>
          <cell r="C101">
            <v>6</v>
          </cell>
          <cell r="D101">
            <v>28</v>
          </cell>
          <cell r="F101">
            <v>7</v>
          </cell>
          <cell r="G101">
            <v>0</v>
          </cell>
          <cell r="H101">
            <v>0</v>
          </cell>
        </row>
        <row r="102">
          <cell r="A102" t="str">
            <v>Williams</v>
          </cell>
          <cell r="B102" t="str">
            <v>Mia</v>
          </cell>
          <cell r="C102">
            <v>3</v>
          </cell>
          <cell r="D102">
            <v>22</v>
          </cell>
          <cell r="F102">
            <v>13</v>
          </cell>
          <cell r="G102">
            <v>1</v>
          </cell>
          <cell r="H102">
            <v>0</v>
          </cell>
        </row>
        <row r="107">
          <cell r="A107" t="str">
            <v>Benjamin</v>
          </cell>
          <cell r="B107" t="str">
            <v>Mia</v>
          </cell>
          <cell r="C107">
            <v>5</v>
          </cell>
          <cell r="D107">
            <v>3</v>
          </cell>
          <cell r="E107">
            <v>60</v>
          </cell>
          <cell r="F107">
            <v>42</v>
          </cell>
          <cell r="G107">
            <v>1</v>
          </cell>
          <cell r="H107">
            <v>17</v>
          </cell>
          <cell r="I107">
            <v>0</v>
          </cell>
          <cell r="J107">
            <v>20</v>
          </cell>
          <cell r="K107">
            <v>0</v>
          </cell>
          <cell r="L107">
            <v>8.4</v>
          </cell>
          <cell r="M107">
            <v>126.66666666666667</v>
          </cell>
          <cell r="N107">
            <v>0</v>
          </cell>
          <cell r="O107">
            <v>0</v>
          </cell>
        </row>
        <row r="108">
          <cell r="A108" t="str">
            <v>Griese</v>
          </cell>
          <cell r="B108" t="str">
            <v>Mia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Strock</v>
          </cell>
          <cell r="B109" t="str">
            <v>Mia</v>
          </cell>
          <cell r="C109">
            <v>93</v>
          </cell>
          <cell r="D109">
            <v>52</v>
          </cell>
          <cell r="E109">
            <v>55.913978494623649</v>
          </cell>
          <cell r="F109">
            <v>529</v>
          </cell>
          <cell r="G109">
            <v>5</v>
          </cell>
          <cell r="H109">
            <v>67</v>
          </cell>
          <cell r="I109">
            <v>3</v>
          </cell>
          <cell r="J109">
            <v>5.376344086021505</v>
          </cell>
          <cell r="K109">
            <v>3.225806451612903</v>
          </cell>
          <cell r="L109">
            <v>5.688172043010753</v>
          </cell>
          <cell r="M109">
            <v>76.859318996415766</v>
          </cell>
          <cell r="N109">
            <v>3</v>
          </cell>
          <cell r="O109">
            <v>5</v>
          </cell>
        </row>
        <row r="110">
          <cell r="A110" t="str">
            <v>Williams</v>
          </cell>
          <cell r="B110" t="str">
            <v>Mia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5">
          <cell r="A115" t="str">
            <v>Babb</v>
          </cell>
          <cell r="B115" t="str">
            <v>Mia</v>
          </cell>
          <cell r="C115">
            <v>5</v>
          </cell>
          <cell r="D115">
            <v>1</v>
          </cell>
          <cell r="E115">
            <v>44</v>
          </cell>
          <cell r="G115">
            <v>10</v>
          </cell>
          <cell r="H115">
            <v>0</v>
          </cell>
          <cell r="I115">
            <v>0</v>
          </cell>
        </row>
        <row r="116">
          <cell r="A116" t="str">
            <v>Cefalo</v>
          </cell>
          <cell r="B116" t="str">
            <v>Mia</v>
          </cell>
          <cell r="C116">
            <v>7</v>
          </cell>
          <cell r="D116">
            <v>0</v>
          </cell>
          <cell r="E116">
            <v>117</v>
          </cell>
          <cell r="G116">
            <v>33</v>
          </cell>
          <cell r="H116">
            <v>0</v>
          </cell>
          <cell r="I116">
            <v>0</v>
          </cell>
        </row>
        <row r="117">
          <cell r="A117" t="str">
            <v>Cornelius</v>
          </cell>
          <cell r="B117" t="str">
            <v>Mia</v>
          </cell>
          <cell r="C117">
            <v>1</v>
          </cell>
          <cell r="D117">
            <v>0</v>
          </cell>
          <cell r="E117">
            <v>4</v>
          </cell>
          <cell r="G117">
            <v>4</v>
          </cell>
          <cell r="H117">
            <v>0</v>
          </cell>
          <cell r="I117">
            <v>0</v>
          </cell>
        </row>
        <row r="118">
          <cell r="A118" t="str">
            <v>Davis</v>
          </cell>
          <cell r="B118" t="str">
            <v>Mia</v>
          </cell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 t="str">
            <v>Moore,N</v>
          </cell>
          <cell r="B119" t="str">
            <v>Mia</v>
          </cell>
          <cell r="C119">
            <v>0</v>
          </cell>
          <cell r="D119">
            <v>0</v>
          </cell>
          <cell r="E119">
            <v>0</v>
          </cell>
          <cell r="G119">
            <v>0</v>
          </cell>
          <cell r="H119">
            <v>0</v>
          </cell>
          <cell r="I119">
            <v>0</v>
          </cell>
        </row>
        <row r="125">
          <cell r="A125" t="str">
            <v>Anderson</v>
          </cell>
          <cell r="B125" t="str">
            <v>Mia</v>
          </cell>
          <cell r="C125">
            <v>7</v>
          </cell>
          <cell r="D125">
            <v>154</v>
          </cell>
          <cell r="F125">
            <v>38</v>
          </cell>
          <cell r="G125">
            <v>0</v>
          </cell>
          <cell r="H125">
            <v>0</v>
          </cell>
        </row>
        <row r="126">
          <cell r="A126" t="str">
            <v>Cefalo</v>
          </cell>
          <cell r="B126" t="str">
            <v>Mia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Davis</v>
          </cell>
          <cell r="B127" t="str">
            <v>Mia</v>
          </cell>
          <cell r="C127">
            <v>4</v>
          </cell>
          <cell r="D127">
            <v>52</v>
          </cell>
          <cell r="F127">
            <v>20</v>
          </cell>
          <cell r="G127">
            <v>0</v>
          </cell>
          <cell r="H127">
            <v>0</v>
          </cell>
        </row>
        <row r="128">
          <cell r="A128" t="str">
            <v>Hardy</v>
          </cell>
          <cell r="B128" t="str">
            <v>Mia</v>
          </cell>
          <cell r="C128">
            <v>2</v>
          </cell>
          <cell r="D128">
            <v>26</v>
          </cell>
          <cell r="F128">
            <v>13</v>
          </cell>
          <cell r="G128">
            <v>0</v>
          </cell>
          <cell r="H128">
            <v>0</v>
          </cell>
        </row>
        <row r="129">
          <cell r="A129" t="str">
            <v>Harris,D</v>
          </cell>
          <cell r="B129" t="str">
            <v>Mia</v>
          </cell>
          <cell r="C129">
            <v>3</v>
          </cell>
          <cell r="D129">
            <v>42</v>
          </cell>
          <cell r="F129">
            <v>21</v>
          </cell>
          <cell r="G129">
            <v>0</v>
          </cell>
          <cell r="H129">
            <v>0</v>
          </cell>
        </row>
        <row r="136">
          <cell r="A136" t="str">
            <v>Roberts</v>
          </cell>
          <cell r="B136" t="str">
            <v>Mia</v>
          </cell>
          <cell r="C136">
            <v>17</v>
          </cell>
          <cell r="D136">
            <v>635</v>
          </cell>
          <cell r="F136">
            <v>54</v>
          </cell>
          <cell r="G136">
            <v>0</v>
          </cell>
          <cell r="H136">
            <v>0</v>
          </cell>
        </row>
        <row r="144">
          <cell r="A144" t="str">
            <v>Yepremian</v>
          </cell>
          <cell r="B144" t="str">
            <v>Mia</v>
          </cell>
          <cell r="C144">
            <v>26</v>
          </cell>
          <cell r="D144">
            <v>2</v>
          </cell>
          <cell r="E144">
            <v>9</v>
          </cell>
          <cell r="F144">
            <v>7</v>
          </cell>
          <cell r="G144">
            <v>15</v>
          </cell>
          <cell r="H144">
            <v>14</v>
          </cell>
          <cell r="J144">
            <v>47</v>
          </cell>
          <cell r="L144">
            <v>1</v>
          </cell>
          <cell r="M144">
            <v>1</v>
          </cell>
          <cell r="N144">
            <v>7</v>
          </cell>
          <cell r="O144">
            <v>7</v>
          </cell>
          <cell r="P144">
            <v>5</v>
          </cell>
          <cell r="Q144">
            <v>4</v>
          </cell>
          <cell r="R144">
            <v>2</v>
          </cell>
          <cell r="S144">
            <v>2</v>
          </cell>
          <cell r="T144">
            <v>0</v>
          </cell>
          <cell r="U144">
            <v>0</v>
          </cell>
        </row>
        <row r="145">
          <cell r="A145" t="str">
            <v>Roberts</v>
          </cell>
          <cell r="B145" t="str">
            <v>Mia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50">
          <cell r="A150" t="str">
            <v>Babb</v>
          </cell>
          <cell r="B150" t="str">
            <v>Mia</v>
          </cell>
          <cell r="C150">
            <v>1</v>
          </cell>
          <cell r="D150">
            <v>20</v>
          </cell>
          <cell r="F150">
            <v>20</v>
          </cell>
          <cell r="G150">
            <v>0</v>
          </cell>
          <cell r="H150">
            <v>0</v>
          </cell>
        </row>
        <row r="151">
          <cell r="A151" t="str">
            <v>Baumhower</v>
          </cell>
          <cell r="B151" t="str">
            <v>Mia</v>
          </cell>
          <cell r="C151">
            <v>1</v>
          </cell>
          <cell r="D151">
            <v>4</v>
          </cell>
          <cell r="F151">
            <v>4</v>
          </cell>
          <cell r="G151">
            <v>0</v>
          </cell>
          <cell r="H151">
            <v>0</v>
          </cell>
        </row>
        <row r="152">
          <cell r="A152" t="str">
            <v>Bokamper</v>
          </cell>
          <cell r="B152" t="str">
            <v>Mia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Chambers</v>
          </cell>
          <cell r="B153" t="str">
            <v>Mia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Cornelius</v>
          </cell>
          <cell r="B154" t="str">
            <v>Mia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Foley</v>
          </cell>
          <cell r="B155" t="str">
            <v>Mia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Gordon</v>
          </cell>
          <cell r="B156" t="str">
            <v>Mia</v>
          </cell>
          <cell r="C156">
            <v>1</v>
          </cell>
          <cell r="D156">
            <v>9</v>
          </cell>
          <cell r="F156">
            <v>9</v>
          </cell>
          <cell r="G156">
            <v>0</v>
          </cell>
          <cell r="H156">
            <v>0</v>
          </cell>
        </row>
        <row r="157">
          <cell r="A157" t="str">
            <v>Johnson</v>
          </cell>
          <cell r="B157" t="str">
            <v>Mia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Rhone</v>
          </cell>
          <cell r="B158" t="str">
            <v>Mia</v>
          </cell>
          <cell r="C158">
            <v>2</v>
          </cell>
          <cell r="D158">
            <v>3</v>
          </cell>
          <cell r="F158">
            <v>3</v>
          </cell>
          <cell r="G158">
            <v>0</v>
          </cell>
          <cell r="H158">
            <v>0</v>
          </cell>
        </row>
        <row r="159">
          <cell r="A159" t="str">
            <v>Small</v>
          </cell>
          <cell r="B159" t="str">
            <v>Mia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Thomas</v>
          </cell>
          <cell r="B160" t="str">
            <v>Mia</v>
          </cell>
          <cell r="C160">
            <v>0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>Towle</v>
          </cell>
          <cell r="B161" t="str">
            <v>Mia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Volk</v>
          </cell>
          <cell r="B162" t="str">
            <v>Mia</v>
          </cell>
          <cell r="C162">
            <v>2</v>
          </cell>
          <cell r="D162">
            <v>17</v>
          </cell>
          <cell r="F162">
            <v>13</v>
          </cell>
          <cell r="G162">
            <v>0</v>
          </cell>
          <cell r="H162">
            <v>0</v>
          </cell>
        </row>
        <row r="165">
          <cell r="A165" t="str">
            <v>Babb</v>
          </cell>
          <cell r="B165" t="str">
            <v>Mia</v>
          </cell>
          <cell r="C165">
            <v>0</v>
          </cell>
          <cell r="D165">
            <v>0</v>
          </cell>
          <cell r="F165">
            <v>1</v>
          </cell>
        </row>
        <row r="166">
          <cell r="A166" t="str">
            <v>Barisich</v>
          </cell>
          <cell r="B166" t="str">
            <v>Mia</v>
          </cell>
          <cell r="C166">
            <v>1</v>
          </cell>
          <cell r="D166">
            <v>11</v>
          </cell>
          <cell r="F166">
            <v>1</v>
          </cell>
        </row>
        <row r="167">
          <cell r="A167" t="str">
            <v>Baumhower</v>
          </cell>
          <cell r="B167" t="str">
            <v>Mia</v>
          </cell>
          <cell r="C167">
            <v>0</v>
          </cell>
          <cell r="D167">
            <v>0</v>
          </cell>
          <cell r="F167">
            <v>1.5</v>
          </cell>
        </row>
        <row r="168">
          <cell r="A168" t="str">
            <v>Betters</v>
          </cell>
          <cell r="B168" t="str">
            <v>Mia</v>
          </cell>
          <cell r="C168">
            <v>3.5</v>
          </cell>
          <cell r="D168">
            <v>25</v>
          </cell>
          <cell r="F168">
            <v>4</v>
          </cell>
        </row>
        <row r="169">
          <cell r="A169" t="str">
            <v>Bokamper</v>
          </cell>
          <cell r="B169" t="str">
            <v>Mia</v>
          </cell>
          <cell r="C169">
            <v>2</v>
          </cell>
          <cell r="D169">
            <v>10</v>
          </cell>
          <cell r="F169">
            <v>8</v>
          </cell>
        </row>
        <row r="170">
          <cell r="A170" t="str">
            <v>Chambers</v>
          </cell>
          <cell r="B170" t="str">
            <v>Mia</v>
          </cell>
          <cell r="C170">
            <v>0.5</v>
          </cell>
          <cell r="D170">
            <v>0</v>
          </cell>
          <cell r="F170">
            <v>1.5</v>
          </cell>
        </row>
        <row r="171">
          <cell r="A171" t="str">
            <v>Den Herder</v>
          </cell>
          <cell r="B171" t="str">
            <v>Mia</v>
          </cell>
          <cell r="C171">
            <v>2</v>
          </cell>
          <cell r="D171">
            <v>10</v>
          </cell>
          <cell r="F171">
            <v>9</v>
          </cell>
        </row>
        <row r="172">
          <cell r="A172" t="str">
            <v>Duhe</v>
          </cell>
          <cell r="B172" t="str">
            <v>Mia</v>
          </cell>
          <cell r="C172">
            <v>0</v>
          </cell>
          <cell r="D172">
            <v>0</v>
          </cell>
          <cell r="F172">
            <v>8</v>
          </cell>
        </row>
        <row r="173">
          <cell r="A173" t="str">
            <v>Gordon</v>
          </cell>
          <cell r="B173" t="str">
            <v>Mia</v>
          </cell>
          <cell r="C173">
            <v>2</v>
          </cell>
          <cell r="D173">
            <v>12</v>
          </cell>
          <cell r="F173">
            <v>4.5</v>
          </cell>
        </row>
        <row r="174">
          <cell r="A174" t="str">
            <v>Matheson</v>
          </cell>
          <cell r="B174" t="str">
            <v>Mia</v>
          </cell>
          <cell r="C174">
            <v>1</v>
          </cell>
          <cell r="D174">
            <v>2</v>
          </cell>
          <cell r="F174">
            <v>1.5</v>
          </cell>
        </row>
        <row r="175">
          <cell r="A175" t="str">
            <v>Simpson</v>
          </cell>
          <cell r="B175" t="str">
            <v>Mia</v>
          </cell>
          <cell r="C175">
            <v>1</v>
          </cell>
          <cell r="D175">
            <v>10</v>
          </cell>
          <cell r="F17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umulative Stats"/>
      <sheetName val="vs Was"/>
      <sheetName val="at StL"/>
      <sheetName val="vs Bal"/>
      <sheetName val="at Oak"/>
      <sheetName val="gm 5"/>
      <sheetName val="gm 6"/>
      <sheetName val="gm 7"/>
      <sheetName val="gm 8"/>
      <sheetName val="gm 9"/>
      <sheetName val="gm 10"/>
      <sheetName val="gm 11"/>
      <sheetName val="gm 12"/>
      <sheetName val="gm 13"/>
      <sheetName val="gm 14"/>
      <sheetName val="gm 15"/>
      <sheetName val="gm 16"/>
      <sheetName val="extra 1"/>
      <sheetName val="extra 2"/>
      <sheetName val="extra 3"/>
      <sheetName val="Roster"/>
    </sheetNames>
    <sheetDataSet>
      <sheetData sheetId="0">
        <row r="6">
          <cell r="D6">
            <v>92</v>
          </cell>
          <cell r="M6">
            <v>74</v>
          </cell>
        </row>
        <row r="7">
          <cell r="D7">
            <v>49</v>
          </cell>
          <cell r="M7">
            <v>19</v>
          </cell>
        </row>
        <row r="8">
          <cell r="D8">
            <v>36</v>
          </cell>
          <cell r="M8">
            <v>48</v>
          </cell>
        </row>
        <row r="9">
          <cell r="D9">
            <v>7</v>
          </cell>
          <cell r="M9">
            <v>7</v>
          </cell>
        </row>
        <row r="10">
          <cell r="C10">
            <v>25</v>
          </cell>
          <cell r="D10">
            <v>47</v>
          </cell>
          <cell r="E10">
            <v>0.53191489361702127</v>
          </cell>
          <cell r="N10">
            <v>0.46</v>
          </cell>
          <cell r="R10" t="str">
            <v>25/47</v>
          </cell>
          <cell r="S10" t="str">
            <v>23/50</v>
          </cell>
        </row>
        <row r="12">
          <cell r="D12">
            <v>168</v>
          </cell>
          <cell r="M12">
            <v>119</v>
          </cell>
        </row>
        <row r="13">
          <cell r="D13">
            <v>905</v>
          </cell>
          <cell r="M13">
            <v>323</v>
          </cell>
        </row>
        <row r="14">
          <cell r="D14">
            <v>5.3869047619047619</v>
          </cell>
          <cell r="M14">
            <v>2.7142857142857144</v>
          </cell>
        </row>
        <row r="16">
          <cell r="D16">
            <v>101</v>
          </cell>
          <cell r="M16">
            <v>131</v>
          </cell>
        </row>
        <row r="17">
          <cell r="D17">
            <v>48</v>
          </cell>
          <cell r="M17">
            <v>74</v>
          </cell>
        </row>
        <row r="18">
          <cell r="D18">
            <v>47.524752475247524</v>
          </cell>
          <cell r="M18">
            <v>56.488549618320619</v>
          </cell>
        </row>
        <row r="19">
          <cell r="D19">
            <v>776</v>
          </cell>
          <cell r="M19">
            <v>909</v>
          </cell>
        </row>
        <row r="20">
          <cell r="D20">
            <v>1</v>
          </cell>
          <cell r="M20">
            <v>9</v>
          </cell>
        </row>
        <row r="21">
          <cell r="D21">
            <v>3</v>
          </cell>
          <cell r="M21">
            <v>68</v>
          </cell>
        </row>
        <row r="22">
          <cell r="D22">
            <v>773</v>
          </cell>
          <cell r="M22">
            <v>841</v>
          </cell>
        </row>
        <row r="23">
          <cell r="D23">
            <v>7.5784313725490193</v>
          </cell>
          <cell r="M23">
            <v>6.0071428571428571</v>
          </cell>
        </row>
        <row r="24">
          <cell r="D24">
            <v>16.166666666666668</v>
          </cell>
          <cell r="M24">
            <v>12.283783783783784</v>
          </cell>
        </row>
        <row r="27">
          <cell r="D27">
            <v>1678</v>
          </cell>
          <cell r="M27">
            <v>1164</v>
          </cell>
        </row>
        <row r="28">
          <cell r="D28">
            <v>53.933253873659112</v>
          </cell>
          <cell r="M28">
            <v>27.749140893470791</v>
          </cell>
        </row>
        <row r="29">
          <cell r="D29">
            <v>46.066746126340881</v>
          </cell>
          <cell r="M29">
            <v>72.250859106529205</v>
          </cell>
        </row>
        <row r="31">
          <cell r="D31">
            <v>270</v>
          </cell>
          <cell r="M31">
            <v>259</v>
          </cell>
        </row>
        <row r="32">
          <cell r="D32">
            <v>6.2148148148148152</v>
          </cell>
          <cell r="M32">
            <v>4.4942084942084941</v>
          </cell>
        </row>
        <row r="35">
          <cell r="D35">
            <v>7</v>
          </cell>
          <cell r="M35">
            <v>6</v>
          </cell>
        </row>
        <row r="36">
          <cell r="D36">
            <v>32</v>
          </cell>
          <cell r="M36">
            <v>67</v>
          </cell>
        </row>
        <row r="37">
          <cell r="D37">
            <v>0</v>
          </cell>
          <cell r="M37">
            <v>2</v>
          </cell>
        </row>
        <row r="39">
          <cell r="D39">
            <v>13</v>
          </cell>
          <cell r="M39">
            <v>19</v>
          </cell>
        </row>
        <row r="40">
          <cell r="D40">
            <v>436</v>
          </cell>
          <cell r="M40">
            <v>700</v>
          </cell>
        </row>
        <row r="41">
          <cell r="D41">
            <v>33.53846153846154</v>
          </cell>
          <cell r="M41">
            <v>36.842105263157897</v>
          </cell>
        </row>
        <row r="43">
          <cell r="D43">
            <v>11</v>
          </cell>
          <cell r="M43">
            <v>6</v>
          </cell>
        </row>
        <row r="44">
          <cell r="D44">
            <v>121</v>
          </cell>
          <cell r="M44">
            <v>38</v>
          </cell>
        </row>
        <row r="45">
          <cell r="D45">
            <v>11</v>
          </cell>
          <cell r="M45">
            <v>6.333333333333333</v>
          </cell>
        </row>
        <row r="46">
          <cell r="D46">
            <v>0</v>
          </cell>
          <cell r="M46">
            <v>0</v>
          </cell>
        </row>
        <row r="48">
          <cell r="D48">
            <v>13</v>
          </cell>
          <cell r="M48">
            <v>18</v>
          </cell>
        </row>
        <row r="49">
          <cell r="D49">
            <v>240</v>
          </cell>
          <cell r="M49">
            <v>460</v>
          </cell>
        </row>
        <row r="50">
          <cell r="D50">
            <v>18.46153846153846</v>
          </cell>
          <cell r="M50">
            <v>25.555555555555557</v>
          </cell>
        </row>
        <row r="51">
          <cell r="D51">
            <v>0</v>
          </cell>
          <cell r="M51">
            <v>0</v>
          </cell>
        </row>
        <row r="53">
          <cell r="D53">
            <v>25</v>
          </cell>
          <cell r="M53">
            <v>29</v>
          </cell>
        </row>
        <row r="54">
          <cell r="D54">
            <v>253</v>
          </cell>
          <cell r="M54">
            <v>272</v>
          </cell>
        </row>
        <row r="56">
          <cell r="D56">
            <v>4</v>
          </cell>
          <cell r="M56">
            <v>8</v>
          </cell>
        </row>
        <row r="57">
          <cell r="D57">
            <v>2</v>
          </cell>
          <cell r="M57">
            <v>5</v>
          </cell>
        </row>
        <row r="58">
          <cell r="D58">
            <v>0</v>
          </cell>
          <cell r="M58">
            <v>0</v>
          </cell>
        </row>
        <row r="59">
          <cell r="D59">
            <v>3</v>
          </cell>
          <cell r="M59">
            <v>2</v>
          </cell>
        </row>
        <row r="60">
          <cell r="D60">
            <v>1</v>
          </cell>
          <cell r="M60">
            <v>0</v>
          </cell>
        </row>
        <row r="62">
          <cell r="D62">
            <v>126</v>
          </cell>
          <cell r="M62">
            <v>66</v>
          </cell>
        </row>
        <row r="63">
          <cell r="D63">
            <v>17</v>
          </cell>
          <cell r="M63">
            <v>6</v>
          </cell>
        </row>
        <row r="64">
          <cell r="D64">
            <v>8</v>
          </cell>
          <cell r="M64">
            <v>3</v>
          </cell>
        </row>
        <row r="65">
          <cell r="D65">
            <v>6</v>
          </cell>
          <cell r="M65">
            <v>3</v>
          </cell>
        </row>
        <row r="66">
          <cell r="D66">
            <v>3</v>
          </cell>
          <cell r="M66">
            <v>0</v>
          </cell>
        </row>
        <row r="67">
          <cell r="D67">
            <v>15</v>
          </cell>
          <cell r="M67">
            <v>6</v>
          </cell>
        </row>
        <row r="68">
          <cell r="D68">
            <v>0</v>
          </cell>
          <cell r="M68">
            <v>0</v>
          </cell>
        </row>
        <row r="69">
          <cell r="D69">
            <v>3</v>
          </cell>
          <cell r="M69">
            <v>8</v>
          </cell>
        </row>
        <row r="70">
          <cell r="D70">
            <v>6</v>
          </cell>
          <cell r="M70">
            <v>9</v>
          </cell>
        </row>
        <row r="71">
          <cell r="D71">
            <v>50</v>
          </cell>
          <cell r="M71">
            <v>88.888888888888886</v>
          </cell>
        </row>
        <row r="72">
          <cell r="D72" t="str">
            <v>31:04</v>
          </cell>
          <cell r="M72" t="str">
            <v>28:56</v>
          </cell>
        </row>
        <row r="76">
          <cell r="A76" t="str">
            <v>Calhoun</v>
          </cell>
          <cell r="B76" t="str">
            <v>NE</v>
          </cell>
          <cell r="C76">
            <v>20</v>
          </cell>
          <cell r="D76">
            <v>90</v>
          </cell>
          <cell r="F76">
            <v>11</v>
          </cell>
          <cell r="G76">
            <v>2</v>
          </cell>
          <cell r="H76">
            <v>0</v>
          </cell>
        </row>
        <row r="77">
          <cell r="A77" t="str">
            <v>Cunningham</v>
          </cell>
          <cell r="B77" t="str">
            <v>NE</v>
          </cell>
          <cell r="C77">
            <v>57</v>
          </cell>
          <cell r="D77">
            <v>254</v>
          </cell>
          <cell r="F77">
            <v>14</v>
          </cell>
          <cell r="G77">
            <v>3</v>
          </cell>
          <cell r="H77">
            <v>1</v>
          </cell>
        </row>
        <row r="78">
          <cell r="A78" t="str">
            <v>Grogan</v>
          </cell>
          <cell r="B78" t="str">
            <v>NE</v>
          </cell>
          <cell r="C78">
            <v>17</v>
          </cell>
          <cell r="D78">
            <v>103</v>
          </cell>
          <cell r="F78">
            <v>31</v>
          </cell>
          <cell r="G78">
            <v>0</v>
          </cell>
          <cell r="H78">
            <v>0</v>
          </cell>
        </row>
        <row r="79">
          <cell r="A79" t="str">
            <v>Ivory</v>
          </cell>
          <cell r="B79" t="str">
            <v>NE</v>
          </cell>
          <cell r="C79">
            <v>26</v>
          </cell>
          <cell r="D79">
            <v>154</v>
          </cell>
          <cell r="F79">
            <v>28</v>
          </cell>
          <cell r="G79">
            <v>1</v>
          </cell>
          <cell r="H79">
            <v>0</v>
          </cell>
        </row>
        <row r="80">
          <cell r="A80" t="str">
            <v>Jackson</v>
          </cell>
          <cell r="B80" t="str">
            <v>NE</v>
          </cell>
          <cell r="C80">
            <v>1</v>
          </cell>
          <cell r="D80">
            <v>12</v>
          </cell>
          <cell r="F80">
            <v>12</v>
          </cell>
          <cell r="G80">
            <v>1</v>
          </cell>
          <cell r="H80">
            <v>0</v>
          </cell>
        </row>
        <row r="81">
          <cell r="A81" t="str">
            <v>Johnson</v>
          </cell>
          <cell r="B81" t="str">
            <v>NE</v>
          </cell>
          <cell r="C81">
            <v>39</v>
          </cell>
          <cell r="D81">
            <v>252</v>
          </cell>
          <cell r="F81">
            <v>52</v>
          </cell>
          <cell r="G81">
            <v>1</v>
          </cell>
          <cell r="H81">
            <v>1</v>
          </cell>
        </row>
        <row r="82">
          <cell r="A82" t="str">
            <v>McAlister</v>
          </cell>
          <cell r="B82" t="str">
            <v>NE</v>
          </cell>
          <cell r="C82">
            <v>5</v>
          </cell>
          <cell r="D82">
            <v>26</v>
          </cell>
          <cell r="F82">
            <v>8</v>
          </cell>
          <cell r="G82">
            <v>0</v>
          </cell>
          <cell r="H82">
            <v>0</v>
          </cell>
        </row>
        <row r="83">
          <cell r="A83" t="str">
            <v>Morgan</v>
          </cell>
          <cell r="B83" t="str">
            <v>NE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Tatupu</v>
          </cell>
          <cell r="B84" t="str">
            <v>NE</v>
          </cell>
          <cell r="C84">
            <v>3</v>
          </cell>
          <cell r="D84">
            <v>14</v>
          </cell>
          <cell r="F84">
            <v>10</v>
          </cell>
          <cell r="G84">
            <v>0</v>
          </cell>
          <cell r="H84">
            <v>1</v>
          </cell>
        </row>
        <row r="85">
          <cell r="A85" t="str">
            <v>Westbrook</v>
          </cell>
          <cell r="B85" t="str">
            <v>NE</v>
          </cell>
          <cell r="C85">
            <v>0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>Wilson</v>
          </cell>
          <cell r="B86" t="str">
            <v>NE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90">
          <cell r="A90" t="str">
            <v>Calhoun</v>
          </cell>
          <cell r="B90" t="str">
            <v>NE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Cunningham</v>
          </cell>
          <cell r="B91" t="str">
            <v>NE</v>
          </cell>
          <cell r="C91">
            <v>7</v>
          </cell>
          <cell r="D91">
            <v>71</v>
          </cell>
          <cell r="F91">
            <v>19</v>
          </cell>
          <cell r="G91">
            <v>3</v>
          </cell>
          <cell r="H91">
            <v>0</v>
          </cell>
        </row>
        <row r="92">
          <cell r="A92" t="str">
            <v>Francis</v>
          </cell>
          <cell r="B92" t="str">
            <v>NE</v>
          </cell>
          <cell r="C92">
            <v>7</v>
          </cell>
          <cell r="D92">
            <v>105</v>
          </cell>
          <cell r="F92">
            <v>26</v>
          </cell>
          <cell r="G92">
            <v>0</v>
          </cell>
          <cell r="H92">
            <v>0</v>
          </cell>
        </row>
        <row r="93">
          <cell r="A93" t="str">
            <v>Hasselbeck</v>
          </cell>
          <cell r="B93" t="str">
            <v>NE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Ivory</v>
          </cell>
          <cell r="B94" t="str">
            <v>NE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Jackson</v>
          </cell>
          <cell r="B95" t="str">
            <v>NE</v>
          </cell>
          <cell r="C95">
            <v>10</v>
          </cell>
          <cell r="D95">
            <v>189</v>
          </cell>
          <cell r="F95">
            <v>37</v>
          </cell>
          <cell r="G95">
            <v>1</v>
          </cell>
          <cell r="H95">
            <v>0</v>
          </cell>
        </row>
        <row r="96">
          <cell r="A96" t="str">
            <v>Johnson</v>
          </cell>
          <cell r="B96" t="str">
            <v>NE</v>
          </cell>
          <cell r="C96">
            <v>8</v>
          </cell>
          <cell r="D96">
            <v>108</v>
          </cell>
          <cell r="F96">
            <v>18</v>
          </cell>
          <cell r="G96">
            <v>1</v>
          </cell>
          <cell r="H96">
            <v>0</v>
          </cell>
        </row>
        <row r="97">
          <cell r="A97" t="str">
            <v>McAlister</v>
          </cell>
          <cell r="B97" t="str">
            <v>NE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Morgan</v>
          </cell>
          <cell r="B98" t="str">
            <v>NE</v>
          </cell>
          <cell r="C98">
            <v>14</v>
          </cell>
          <cell r="D98">
            <v>274</v>
          </cell>
          <cell r="F98">
            <v>41</v>
          </cell>
          <cell r="G98">
            <v>0</v>
          </cell>
          <cell r="H98">
            <v>0</v>
          </cell>
        </row>
        <row r="99">
          <cell r="A99" t="str">
            <v>Pennywell</v>
          </cell>
          <cell r="B99" t="str">
            <v>NE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>Westbrook</v>
          </cell>
          <cell r="B100" t="str">
            <v>NE</v>
          </cell>
          <cell r="C100">
            <v>2</v>
          </cell>
          <cell r="D100">
            <v>29</v>
          </cell>
          <cell r="F100">
            <v>18</v>
          </cell>
          <cell r="G100">
            <v>1</v>
          </cell>
          <cell r="H100">
            <v>0</v>
          </cell>
        </row>
        <row r="107">
          <cell r="A107" t="str">
            <v>Grogan</v>
          </cell>
          <cell r="B107" t="str">
            <v>NE</v>
          </cell>
          <cell r="C107">
            <v>101</v>
          </cell>
          <cell r="D107">
            <v>48</v>
          </cell>
          <cell r="E107">
            <v>47.524752475247524</v>
          </cell>
          <cell r="F107">
            <v>776</v>
          </cell>
          <cell r="G107">
            <v>6</v>
          </cell>
          <cell r="H107">
            <v>41</v>
          </cell>
          <cell r="I107">
            <v>7</v>
          </cell>
          <cell r="J107">
            <v>5.9405940594059405</v>
          </cell>
          <cell r="K107">
            <v>6.9306930693069315</v>
          </cell>
          <cell r="L107">
            <v>7.6831683168316829</v>
          </cell>
          <cell r="M107">
            <v>64.624587458745864</v>
          </cell>
          <cell r="N107">
            <v>0</v>
          </cell>
          <cell r="O107">
            <v>1</v>
          </cell>
        </row>
        <row r="108">
          <cell r="A108" t="str">
            <v>Johnson</v>
          </cell>
          <cell r="B108" t="str">
            <v>NE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Owen</v>
          </cell>
          <cell r="B109" t="str">
            <v>NE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5">
          <cell r="A115" t="str">
            <v>Conn</v>
          </cell>
          <cell r="B115" t="str">
            <v>NE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 t="str">
            <v>Haynes</v>
          </cell>
          <cell r="B116" t="str">
            <v>NE</v>
          </cell>
          <cell r="C116">
            <v>4</v>
          </cell>
          <cell r="D116">
            <v>1</v>
          </cell>
          <cell r="E116">
            <v>23</v>
          </cell>
          <cell r="G116">
            <v>10</v>
          </cell>
          <cell r="H116">
            <v>0</v>
          </cell>
          <cell r="I116">
            <v>0</v>
          </cell>
        </row>
        <row r="117">
          <cell r="A117" t="str">
            <v>Morgan</v>
          </cell>
          <cell r="B117" t="str">
            <v>NE</v>
          </cell>
          <cell r="C117">
            <v>7</v>
          </cell>
          <cell r="D117">
            <v>0</v>
          </cell>
          <cell r="E117">
            <v>98</v>
          </cell>
          <cell r="G117">
            <v>48</v>
          </cell>
          <cell r="H117">
            <v>0</v>
          </cell>
          <cell r="I117">
            <v>1</v>
          </cell>
        </row>
        <row r="125">
          <cell r="A125" t="str">
            <v>Clayborn</v>
          </cell>
          <cell r="B125" t="str">
            <v>NE</v>
          </cell>
          <cell r="C125">
            <v>8</v>
          </cell>
          <cell r="D125">
            <v>171</v>
          </cell>
          <cell r="F125">
            <v>32</v>
          </cell>
          <cell r="G125">
            <v>0</v>
          </cell>
          <cell r="H125">
            <v>0</v>
          </cell>
        </row>
        <row r="126">
          <cell r="A126" t="str">
            <v>Conn</v>
          </cell>
          <cell r="B126" t="str">
            <v>NE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>Ivory</v>
          </cell>
          <cell r="B127" t="str">
            <v>NE</v>
          </cell>
          <cell r="C127">
            <v>2</v>
          </cell>
          <cell r="D127">
            <v>46</v>
          </cell>
          <cell r="F127">
            <v>31</v>
          </cell>
          <cell r="G127">
            <v>0</v>
          </cell>
          <cell r="H127">
            <v>0</v>
          </cell>
        </row>
        <row r="128">
          <cell r="A128" t="str">
            <v>McAlister</v>
          </cell>
          <cell r="B128" t="str">
            <v>NE</v>
          </cell>
          <cell r="C128">
            <v>1</v>
          </cell>
          <cell r="D128">
            <v>11</v>
          </cell>
          <cell r="F128">
            <v>11</v>
          </cell>
          <cell r="G128">
            <v>0</v>
          </cell>
          <cell r="H128">
            <v>0</v>
          </cell>
        </row>
        <row r="129">
          <cell r="A129" t="str">
            <v>Morgan</v>
          </cell>
          <cell r="B129" t="str">
            <v>NE</v>
          </cell>
          <cell r="C129">
            <v>0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Tatupu</v>
          </cell>
          <cell r="B130" t="str">
            <v>NE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Westbrook</v>
          </cell>
          <cell r="B131" t="str">
            <v>NE</v>
          </cell>
          <cell r="C131">
            <v>1</v>
          </cell>
          <cell r="D131">
            <v>12</v>
          </cell>
          <cell r="F131">
            <v>12</v>
          </cell>
          <cell r="G131">
            <v>0</v>
          </cell>
          <cell r="H131">
            <v>0</v>
          </cell>
        </row>
        <row r="132">
          <cell r="A132" t="str">
            <v>Wheeler</v>
          </cell>
          <cell r="B132" t="str">
            <v>NE</v>
          </cell>
          <cell r="C132">
            <v>1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6">
          <cell r="A136" t="str">
            <v>Patrick</v>
          </cell>
          <cell r="B136" t="str">
            <v>NE</v>
          </cell>
          <cell r="C136">
            <v>5</v>
          </cell>
          <cell r="D136">
            <v>161</v>
          </cell>
          <cell r="F136">
            <v>45</v>
          </cell>
          <cell r="G136">
            <v>0</v>
          </cell>
          <cell r="H136">
            <v>0</v>
          </cell>
        </row>
        <row r="137">
          <cell r="A137" t="str">
            <v>Wilson</v>
          </cell>
          <cell r="B137" t="str">
            <v>NE</v>
          </cell>
          <cell r="C137">
            <v>8</v>
          </cell>
          <cell r="D137">
            <v>275</v>
          </cell>
          <cell r="F137">
            <v>47</v>
          </cell>
          <cell r="G137">
            <v>0</v>
          </cell>
          <cell r="H137">
            <v>0</v>
          </cell>
        </row>
        <row r="144">
          <cell r="A144" t="str">
            <v>Lowery</v>
          </cell>
          <cell r="B144" t="str">
            <v>NE</v>
          </cell>
          <cell r="C144">
            <v>6</v>
          </cell>
          <cell r="D144">
            <v>1</v>
          </cell>
          <cell r="E144">
            <v>4</v>
          </cell>
          <cell r="F144">
            <v>4</v>
          </cell>
          <cell r="G144">
            <v>1</v>
          </cell>
          <cell r="H144">
            <v>1</v>
          </cell>
          <cell r="J144">
            <v>23</v>
          </cell>
          <cell r="L144">
            <v>0</v>
          </cell>
          <cell r="M144">
            <v>0</v>
          </cell>
          <cell r="N144">
            <v>1</v>
          </cell>
          <cell r="O144">
            <v>1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Posey</v>
          </cell>
          <cell r="B145" t="str">
            <v>NE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A146" t="str">
            <v>Smith</v>
          </cell>
          <cell r="B146" t="str">
            <v>NE</v>
          </cell>
          <cell r="C146">
            <v>14</v>
          </cell>
          <cell r="D146">
            <v>5</v>
          </cell>
          <cell r="E146">
            <v>12</v>
          </cell>
          <cell r="F146">
            <v>11</v>
          </cell>
          <cell r="G146">
            <v>5</v>
          </cell>
          <cell r="H146">
            <v>2</v>
          </cell>
          <cell r="J146">
            <v>34</v>
          </cell>
          <cell r="L146">
            <v>0</v>
          </cell>
          <cell r="M146">
            <v>0</v>
          </cell>
          <cell r="N146">
            <v>1</v>
          </cell>
          <cell r="O146">
            <v>1</v>
          </cell>
          <cell r="P146">
            <v>2</v>
          </cell>
          <cell r="Q146">
            <v>1</v>
          </cell>
          <cell r="R146">
            <v>2</v>
          </cell>
          <cell r="S146">
            <v>0</v>
          </cell>
          <cell r="T146">
            <v>0</v>
          </cell>
          <cell r="U146">
            <v>0</v>
          </cell>
        </row>
        <row r="147">
          <cell r="A147" t="str">
            <v>Wilson</v>
          </cell>
          <cell r="B147" t="str">
            <v>NE</v>
          </cell>
          <cell r="C147">
            <v>4</v>
          </cell>
          <cell r="D147">
            <v>0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50">
          <cell r="A150" t="str">
            <v>Beaudoin</v>
          </cell>
          <cell r="B150" t="str">
            <v>NE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Clayborn</v>
          </cell>
          <cell r="B151" t="str">
            <v>NE</v>
          </cell>
          <cell r="C151">
            <v>3</v>
          </cell>
          <cell r="D151">
            <v>38</v>
          </cell>
          <cell r="F151">
            <v>38</v>
          </cell>
          <cell r="G151">
            <v>1</v>
          </cell>
          <cell r="H151">
            <v>0</v>
          </cell>
        </row>
        <row r="152">
          <cell r="A152" t="str">
            <v>Conn</v>
          </cell>
          <cell r="B152" t="str">
            <v>NE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Fox</v>
          </cell>
          <cell r="B153" t="str">
            <v>NE</v>
          </cell>
          <cell r="C153">
            <v>1</v>
          </cell>
          <cell r="D153">
            <v>-1</v>
          </cell>
          <cell r="F153">
            <v>-1</v>
          </cell>
          <cell r="G153">
            <v>0</v>
          </cell>
          <cell r="H153">
            <v>0</v>
          </cell>
        </row>
        <row r="154">
          <cell r="A154" t="str">
            <v>Haynes</v>
          </cell>
          <cell r="B154" t="str">
            <v>NE</v>
          </cell>
          <cell r="C154">
            <v>1</v>
          </cell>
          <cell r="D154">
            <v>30</v>
          </cell>
          <cell r="F154">
            <v>30</v>
          </cell>
          <cell r="G154">
            <v>1</v>
          </cell>
          <cell r="H154">
            <v>0</v>
          </cell>
        </row>
        <row r="155">
          <cell r="A155" t="str">
            <v>Nelson</v>
          </cell>
          <cell r="B155" t="str">
            <v>NE</v>
          </cell>
          <cell r="C155">
            <v>1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Zabel</v>
          </cell>
          <cell r="B156" t="str">
            <v>NE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65">
          <cell r="A165" t="str">
            <v>Bishop</v>
          </cell>
          <cell r="B165" t="str">
            <v>NE</v>
          </cell>
          <cell r="C165">
            <v>0.5</v>
          </cell>
          <cell r="D165">
            <v>5</v>
          </cell>
          <cell r="F165">
            <v>7</v>
          </cell>
        </row>
        <row r="166">
          <cell r="A166" t="str">
            <v>Hamilton</v>
          </cell>
          <cell r="B166" t="str">
            <v>NE</v>
          </cell>
          <cell r="C166">
            <v>0.5</v>
          </cell>
          <cell r="D166">
            <v>5.5</v>
          </cell>
          <cell r="F166">
            <v>5</v>
          </cell>
        </row>
        <row r="167">
          <cell r="A167" t="str">
            <v>Hawkins</v>
          </cell>
          <cell r="B167" t="str">
            <v>NE</v>
          </cell>
          <cell r="C167">
            <v>0</v>
          </cell>
          <cell r="D167">
            <v>0</v>
          </cell>
          <cell r="F167">
            <v>1</v>
          </cell>
        </row>
        <row r="168">
          <cell r="A168" t="str">
            <v>Lunsford</v>
          </cell>
          <cell r="B168" t="str">
            <v>NE</v>
          </cell>
          <cell r="C168">
            <v>2</v>
          </cell>
          <cell r="D168">
            <v>10</v>
          </cell>
          <cell r="F168">
            <v>3.5</v>
          </cell>
        </row>
        <row r="169">
          <cell r="A169" t="str">
            <v>McGee</v>
          </cell>
          <cell r="B169" t="str">
            <v>NE</v>
          </cell>
          <cell r="C169">
            <v>3.5</v>
          </cell>
          <cell r="D169">
            <v>27</v>
          </cell>
          <cell r="F169">
            <v>11.5</v>
          </cell>
        </row>
        <row r="170">
          <cell r="A170" t="str">
            <v>Nelson</v>
          </cell>
          <cell r="B170" t="str">
            <v>NE</v>
          </cell>
          <cell r="C170">
            <v>0.5</v>
          </cell>
          <cell r="D170">
            <v>4.5</v>
          </cell>
          <cell r="F170">
            <v>1</v>
          </cell>
        </row>
        <row r="171">
          <cell r="A171" t="str">
            <v>Shoate</v>
          </cell>
          <cell r="B171" t="str">
            <v>NE</v>
          </cell>
          <cell r="C171">
            <v>2</v>
          </cell>
          <cell r="D171">
            <v>16</v>
          </cell>
          <cell r="F171">
            <v>5</v>
          </cell>
        </row>
        <row r="172">
          <cell r="A172" t="str">
            <v>Zabel</v>
          </cell>
          <cell r="B172" t="str">
            <v>NE</v>
          </cell>
          <cell r="C172">
            <v>0</v>
          </cell>
          <cell r="D172">
            <v>0</v>
          </cell>
          <cell r="F17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1"/>
  <sheetViews>
    <sheetView zoomScale="125" zoomScaleNormal="125" zoomScalePageLayoutView="125" workbookViewId="0">
      <pane xSplit="4" ySplit="2" topLeftCell="AI3" activePane="bottomRight" state="frozen"/>
      <selection pane="topRight" activeCell="E1" sqref="E1"/>
      <selection pane="bottomLeft" activeCell="A3" sqref="A3"/>
      <selection pane="bottomRight" activeCell="AT17" sqref="AT17"/>
    </sheetView>
  </sheetViews>
  <sheetFormatPr baseColWidth="10" defaultColWidth="8.83203125" defaultRowHeight="12" x14ac:dyDescent="0"/>
  <cols>
    <col min="2" max="2" width="9.1640625" customWidth="1"/>
    <col min="3" max="3" width="7.6640625" customWidth="1"/>
    <col min="4" max="33" width="6.33203125" customWidth="1"/>
    <col min="34" max="34" width="7.1640625" customWidth="1"/>
    <col min="35" max="35" width="8.5" customWidth="1"/>
    <col min="36" max="43" width="7.5" customWidth="1"/>
    <col min="44" max="44" width="14" customWidth="1"/>
    <col min="51" max="51" width="2.1640625" customWidth="1"/>
    <col min="54" max="54" width="2.83203125" customWidth="1"/>
    <col min="57" max="57" width="2.5" customWidth="1"/>
    <col min="58" max="58" width="6" customWidth="1"/>
    <col min="59" max="59" width="5.33203125" customWidth="1"/>
    <col min="60" max="60" width="5.1640625" customWidth="1"/>
    <col min="61" max="61" width="2.83203125" customWidth="1"/>
    <col min="62" max="62" width="6" customWidth="1"/>
    <col min="63" max="63" width="5.33203125" customWidth="1"/>
    <col min="64" max="64" width="5.1640625" customWidth="1"/>
    <col min="71" max="71" width="14" customWidth="1"/>
  </cols>
  <sheetData>
    <row r="1" spans="1:74">
      <c r="A1" t="s">
        <v>0</v>
      </c>
      <c r="D1" s="4">
        <v>28</v>
      </c>
      <c r="E1" s="3" t="s">
        <v>136</v>
      </c>
      <c r="S1" s="3" t="s">
        <v>137</v>
      </c>
      <c r="AH1" s="13" t="s">
        <v>141</v>
      </c>
      <c r="AI1" s="13" t="s">
        <v>141</v>
      </c>
      <c r="AJ1" s="13" t="s">
        <v>141</v>
      </c>
      <c r="AK1" s="13" t="s">
        <v>144</v>
      </c>
      <c r="AL1" s="8" t="s">
        <v>142</v>
      </c>
      <c r="AM1" s="8" t="s">
        <v>142</v>
      </c>
      <c r="AN1" s="8"/>
      <c r="AO1" s="8" t="s">
        <v>145</v>
      </c>
      <c r="AP1" s="8" t="s">
        <v>145</v>
      </c>
      <c r="AQ1" s="8"/>
      <c r="AS1" s="68" t="s">
        <v>105</v>
      </c>
      <c r="AT1" s="68" t="s">
        <v>105</v>
      </c>
      <c r="AZ1" s="68" t="s">
        <v>105</v>
      </c>
      <c r="BA1" s="68" t="s">
        <v>105</v>
      </c>
      <c r="BC1" s="68" t="s">
        <v>106</v>
      </c>
      <c r="BD1" s="68" t="s">
        <v>106</v>
      </c>
      <c r="BF1" s="68"/>
      <c r="BG1" s="68"/>
      <c r="BJ1" s="68"/>
      <c r="BK1" s="68"/>
    </row>
    <row r="2" spans="1:74">
      <c r="A2" s="3" t="s">
        <v>52</v>
      </c>
      <c r="E2" s="7" t="s">
        <v>54</v>
      </c>
      <c r="F2" s="7" t="s">
        <v>185</v>
      </c>
      <c r="G2" s="8" t="s">
        <v>125</v>
      </c>
      <c r="H2" s="8" t="s">
        <v>126</v>
      </c>
      <c r="I2" s="8" t="s">
        <v>127</v>
      </c>
      <c r="J2" s="8" t="s">
        <v>128</v>
      </c>
      <c r="K2" s="7" t="s">
        <v>129</v>
      </c>
      <c r="L2" s="8" t="s">
        <v>130</v>
      </c>
      <c r="M2" s="8" t="s">
        <v>131</v>
      </c>
      <c r="N2" s="8" t="s">
        <v>132</v>
      </c>
      <c r="O2" s="8" t="s">
        <v>133</v>
      </c>
      <c r="P2" s="8" t="s">
        <v>134</v>
      </c>
      <c r="Q2" s="8" t="s">
        <v>135</v>
      </c>
      <c r="R2" s="74" t="s">
        <v>186</v>
      </c>
      <c r="S2" s="8" t="s">
        <v>138</v>
      </c>
      <c r="T2" s="8" t="s">
        <v>53</v>
      </c>
      <c r="U2" s="8" t="s">
        <v>55</v>
      </c>
      <c r="V2" s="8" t="s">
        <v>56</v>
      </c>
      <c r="W2" s="8" t="s">
        <v>57</v>
      </c>
      <c r="X2" s="8" t="s">
        <v>58</v>
      </c>
      <c r="Y2" s="8" t="s">
        <v>61</v>
      </c>
      <c r="Z2" s="8" t="s">
        <v>139</v>
      </c>
      <c r="AA2" s="8" t="s">
        <v>140</v>
      </c>
      <c r="AB2" s="8" t="s">
        <v>62</v>
      </c>
      <c r="AC2" s="8" t="s">
        <v>63</v>
      </c>
      <c r="AD2" s="8" t="s">
        <v>59</v>
      </c>
      <c r="AE2" s="74" t="s">
        <v>93</v>
      </c>
      <c r="AF2" s="8" t="s">
        <v>64</v>
      </c>
      <c r="AG2" s="8"/>
      <c r="AH2" s="8" t="s">
        <v>143</v>
      </c>
      <c r="AI2" s="8" t="s">
        <v>105</v>
      </c>
      <c r="AJ2" s="8" t="s">
        <v>106</v>
      </c>
      <c r="AK2" s="8" t="s">
        <v>143</v>
      </c>
      <c r="AL2" s="8" t="s">
        <v>105</v>
      </c>
      <c r="AM2" s="8" t="s">
        <v>106</v>
      </c>
      <c r="AN2" s="8"/>
      <c r="AO2" s="8" t="s">
        <v>105</v>
      </c>
      <c r="AP2" s="8" t="s">
        <v>106</v>
      </c>
      <c r="AQ2" s="8"/>
      <c r="AR2" s="92" t="s">
        <v>204</v>
      </c>
      <c r="AS2" s="8" t="s">
        <v>2</v>
      </c>
      <c r="AT2" s="8" t="s">
        <v>3</v>
      </c>
      <c r="AU2" s="8" t="s">
        <v>121</v>
      </c>
      <c r="AV2" s="8" t="s">
        <v>122</v>
      </c>
      <c r="AW2" s="68" t="s">
        <v>106</v>
      </c>
      <c r="AX2" s="68" t="s">
        <v>168</v>
      </c>
      <c r="AZ2" s="62" t="s">
        <v>2</v>
      </c>
      <c r="BA2" s="62" t="s">
        <v>3</v>
      </c>
      <c r="BC2" s="68" t="s">
        <v>2</v>
      </c>
      <c r="BD2" s="68" t="s">
        <v>3</v>
      </c>
      <c r="BF2" s="112"/>
      <c r="BG2" s="112"/>
      <c r="BH2" s="68"/>
      <c r="BJ2" s="112"/>
      <c r="BK2" s="112"/>
      <c r="BL2" s="68"/>
      <c r="BO2" t="s">
        <v>141</v>
      </c>
      <c r="BP2" t="s">
        <v>142</v>
      </c>
      <c r="BS2" t="s">
        <v>207</v>
      </c>
    </row>
    <row r="3" spans="1:74">
      <c r="A3" s="1" t="s">
        <v>1</v>
      </c>
      <c r="E3" s="3">
        <f>'[1]Cumulative Stats'!$D6</f>
        <v>68</v>
      </c>
      <c r="F3" s="3">
        <f>'[2]Cumulative Stats'!$D6</f>
        <v>48</v>
      </c>
      <c r="G3" s="3">
        <f>'[3]Cumulative Stats'!$D6</f>
        <v>85</v>
      </c>
      <c r="H3" s="3">
        <f>'[4]Cumulative Stats'!$D6</f>
        <v>69</v>
      </c>
      <c r="I3" s="3">
        <f>'[5]Cumulative Stats'!$D6</f>
        <v>69</v>
      </c>
      <c r="J3" s="3">
        <f>'[6]Cumulative Stats'!$D6</f>
        <v>82</v>
      </c>
      <c r="K3" s="3">
        <f>'[7]Cumulative Stats'!$D6</f>
        <v>80</v>
      </c>
      <c r="L3" s="3">
        <f>'[8]Cumulative Stats'!$D6</f>
        <v>65</v>
      </c>
      <c r="M3" s="3">
        <f>'[9]Cumulative Stats'!$D6</f>
        <v>92</v>
      </c>
      <c r="N3" s="3">
        <f>'[10]Cumulative Stats'!$D6</f>
        <v>72</v>
      </c>
      <c r="O3" s="3">
        <f>'[11]Cumulative Stats'!$D6</f>
        <v>66</v>
      </c>
      <c r="P3" s="3">
        <f>'[12]Cumulative Stats'!$D6</f>
        <v>71</v>
      </c>
      <c r="Q3" s="3">
        <f>'[13]Cumulative Stats'!$D6</f>
        <v>89</v>
      </c>
      <c r="R3" s="3">
        <f>'[14]Cumulative Stats'!$D6</f>
        <v>83</v>
      </c>
      <c r="S3" s="3">
        <f>'[15]Cumulative Stats'!$D6</f>
        <v>57</v>
      </c>
      <c r="T3" s="3">
        <f>'[16]Cumulative Stats'!$D6</f>
        <v>73</v>
      </c>
      <c r="U3" s="3">
        <f>'[17]Cumulative Stats'!$D6</f>
        <v>88</v>
      </c>
      <c r="V3" s="3">
        <f>'[18]Cumulative Stats'!$D6</f>
        <v>47</v>
      </c>
      <c r="W3" s="3">
        <f>'[19]Cumulative Stats'!$D6</f>
        <v>56</v>
      </c>
      <c r="X3" s="3">
        <f>'[20]Cumulative Stats'!$D6</f>
        <v>81</v>
      </c>
      <c r="Y3" s="3">
        <f>'[21]Cumulative Stats'!$D6</f>
        <v>65</v>
      </c>
      <c r="Z3" s="3">
        <f>'[22]Cumulative Stats'!$D6</f>
        <v>87</v>
      </c>
      <c r="AA3" s="3">
        <f>'[23]Cumulative Stats'!$D6</f>
        <v>75</v>
      </c>
      <c r="AB3" s="3">
        <f>'[24]Cumulative Stats'!$D6</f>
        <v>66</v>
      </c>
      <c r="AC3" s="3">
        <f>'[25]Cumulative Stats'!$D6</f>
        <v>70</v>
      </c>
      <c r="AD3" s="3">
        <f>'[26]Cumulative Stats'!$D6</f>
        <v>66</v>
      </c>
      <c r="AE3" s="3">
        <f>'[27]Cumulative Stats'!$D6</f>
        <v>44</v>
      </c>
      <c r="AF3" s="3">
        <f>'[28]Cumulative Stats'!$D6</f>
        <v>68</v>
      </c>
      <c r="AG3" s="3"/>
      <c r="AH3">
        <f>SUM(E3:R3)</f>
        <v>1039</v>
      </c>
      <c r="AI3" s="18">
        <f>+AH3/$D$1</f>
        <v>37.107142857142854</v>
      </c>
      <c r="AJ3" s="18">
        <f>+BO3/8</f>
        <v>36.587499999999999</v>
      </c>
      <c r="AK3">
        <f>SUM(S3:AF3)</f>
        <v>943</v>
      </c>
      <c r="AL3" s="18">
        <f>+AK3/$D$1</f>
        <v>33.678571428571431</v>
      </c>
      <c r="AM3" s="18">
        <f>+BP3/8</f>
        <v>34.012500000000003</v>
      </c>
      <c r="AN3" s="5"/>
      <c r="AO3" s="18">
        <f t="shared" ref="AO3:AP6" si="0">+(AL3+AI3)/2</f>
        <v>35.392857142857139</v>
      </c>
      <c r="AP3" s="18">
        <f t="shared" si="0"/>
        <v>35.299999999999997</v>
      </c>
      <c r="AQ3" s="5"/>
      <c r="AR3" s="3" t="s">
        <v>152</v>
      </c>
      <c r="AS3" s="61">
        <f>+$M$11</f>
        <v>905</v>
      </c>
      <c r="AT3" s="61">
        <f>+$M$20</f>
        <v>773</v>
      </c>
      <c r="AU3" s="61">
        <f>+AT3+AS3</f>
        <v>1678</v>
      </c>
      <c r="AV3" s="11">
        <f>+AU3/PASSING!$B$1</f>
        <v>419.5</v>
      </c>
      <c r="AW3" s="4">
        <v>372.8125</v>
      </c>
      <c r="AX3" s="4">
        <f>AV3-AW3</f>
        <v>46.6875</v>
      </c>
      <c r="AZ3" s="4">
        <f>+AS3/PASSING!$B$1</f>
        <v>226.25</v>
      </c>
      <c r="BA3" s="4">
        <f>+AT3/PASSING!$B$1</f>
        <v>193.25</v>
      </c>
      <c r="BC3" s="4">
        <v>197.8125</v>
      </c>
      <c r="BD3" s="4">
        <v>175</v>
      </c>
      <c r="BF3" s="4"/>
      <c r="BG3" s="4"/>
      <c r="BH3" s="4"/>
      <c r="BJ3" s="4"/>
      <c r="BK3" s="4"/>
      <c r="BL3" s="4"/>
      <c r="BO3">
        <v>292.7</v>
      </c>
      <c r="BP3">
        <v>272.10000000000002</v>
      </c>
      <c r="BS3" s="3" t="s">
        <v>156</v>
      </c>
      <c r="BT3">
        <v>78</v>
      </c>
      <c r="BU3">
        <v>238</v>
      </c>
      <c r="BV3" s="4">
        <f>+BT3/BU3*100</f>
        <v>32.773109243697476</v>
      </c>
    </row>
    <row r="4" spans="1:74">
      <c r="A4" s="2" t="s">
        <v>2</v>
      </c>
      <c r="E4" s="3">
        <f>'[1]Cumulative Stats'!$D7</f>
        <v>31</v>
      </c>
      <c r="F4" s="3">
        <f>'[2]Cumulative Stats'!$D7</f>
        <v>18</v>
      </c>
      <c r="G4" s="3">
        <f>'[3]Cumulative Stats'!$D7</f>
        <v>33</v>
      </c>
      <c r="H4" s="3">
        <f>'[4]Cumulative Stats'!$D7</f>
        <v>33</v>
      </c>
      <c r="I4" s="3">
        <f>'[5]Cumulative Stats'!$D7</f>
        <v>28</v>
      </c>
      <c r="J4" s="3">
        <f>'[6]Cumulative Stats'!$D7</f>
        <v>45</v>
      </c>
      <c r="K4" s="3">
        <f>'[7]Cumulative Stats'!$D7</f>
        <v>55</v>
      </c>
      <c r="L4" s="3">
        <f>'[8]Cumulative Stats'!$D7</f>
        <v>33</v>
      </c>
      <c r="M4" s="3">
        <f>'[9]Cumulative Stats'!$D7</f>
        <v>49</v>
      </c>
      <c r="N4" s="3">
        <f>'[10]Cumulative Stats'!$D7</f>
        <v>36</v>
      </c>
      <c r="O4" s="3">
        <f>'[11]Cumulative Stats'!$D7</f>
        <v>19</v>
      </c>
      <c r="P4" s="3">
        <f>'[12]Cumulative Stats'!$D7</f>
        <v>34</v>
      </c>
      <c r="Q4" s="3">
        <f>'[13]Cumulative Stats'!$D7</f>
        <v>32</v>
      </c>
      <c r="R4" s="3">
        <f>'[14]Cumulative Stats'!$D7</f>
        <v>33</v>
      </c>
      <c r="S4" s="3">
        <f>'[15]Cumulative Stats'!$D7</f>
        <v>19</v>
      </c>
      <c r="T4" s="3">
        <f>'[16]Cumulative Stats'!$D7</f>
        <v>34</v>
      </c>
      <c r="U4" s="3">
        <f>'[17]Cumulative Stats'!$D7</f>
        <v>57</v>
      </c>
      <c r="V4" s="3">
        <f>'[18]Cumulative Stats'!$D7</f>
        <v>26</v>
      </c>
      <c r="W4" s="3">
        <f>'[19]Cumulative Stats'!$D7</f>
        <v>33</v>
      </c>
      <c r="X4" s="3">
        <f>'[20]Cumulative Stats'!$D7</f>
        <v>31</v>
      </c>
      <c r="Y4" s="3">
        <f>'[21]Cumulative Stats'!$D7</f>
        <v>21</v>
      </c>
      <c r="Z4" s="3">
        <f>'[22]Cumulative Stats'!$D7</f>
        <v>24</v>
      </c>
      <c r="AA4" s="3">
        <f>'[23]Cumulative Stats'!$D7</f>
        <v>33</v>
      </c>
      <c r="AB4" s="3">
        <f>'[24]Cumulative Stats'!$D7</f>
        <v>37</v>
      </c>
      <c r="AC4" s="3">
        <f>'[25]Cumulative Stats'!$D7</f>
        <v>27</v>
      </c>
      <c r="AD4" s="3">
        <f>'[26]Cumulative Stats'!$D7</f>
        <v>34</v>
      </c>
      <c r="AE4" s="3">
        <f>'[27]Cumulative Stats'!$D7</f>
        <v>20</v>
      </c>
      <c r="AF4" s="3">
        <f>'[28]Cumulative Stats'!$D7</f>
        <v>20</v>
      </c>
      <c r="AG4" s="3"/>
      <c r="AH4">
        <f t="shared" ref="AH4:AH6" si="1">SUM(E4:R4)</f>
        <v>479</v>
      </c>
      <c r="AI4" s="5">
        <f>+AH4/$D$1</f>
        <v>17.107142857142858</v>
      </c>
      <c r="AJ4" s="5">
        <f t="shared" ref="AJ4:AJ6" si="2">+BO4/8</f>
        <v>16.387499999999999</v>
      </c>
      <c r="AK4">
        <f>SUM(S4:AF4)</f>
        <v>416</v>
      </c>
      <c r="AL4" s="5">
        <f>+AK4/$D$1</f>
        <v>14.857142857142858</v>
      </c>
      <c r="AM4" s="5">
        <f t="shared" ref="AM4:AM5" si="3">+BP4/8</f>
        <v>14.55</v>
      </c>
      <c r="AN4" s="5"/>
      <c r="AO4" s="5">
        <f t="shared" si="0"/>
        <v>15.982142857142858</v>
      </c>
      <c r="AP4" s="5">
        <f t="shared" si="0"/>
        <v>15.46875</v>
      </c>
      <c r="AQ4" s="5"/>
      <c r="AR4" s="3" t="s">
        <v>188</v>
      </c>
      <c r="AS4" s="61">
        <f>+$R$11</f>
        <v>649</v>
      </c>
      <c r="AT4" s="61">
        <f>+$R$20</f>
        <v>891</v>
      </c>
      <c r="AU4" s="61">
        <f>+AT4+AS4</f>
        <v>1540</v>
      </c>
      <c r="AV4" s="11">
        <f>+AU4/PASSING!$B$1</f>
        <v>385</v>
      </c>
      <c r="AW4" s="4">
        <v>344.4375</v>
      </c>
      <c r="AX4" s="4">
        <f>AV4-AW4</f>
        <v>40.5625</v>
      </c>
      <c r="AZ4" s="4">
        <f>+AS4/PASSING!$B$1</f>
        <v>162.25</v>
      </c>
      <c r="BA4" s="4">
        <f>+AT4/PASSING!$B$1</f>
        <v>222.75</v>
      </c>
      <c r="BC4" s="4">
        <v>149.625</v>
      </c>
      <c r="BD4" s="4">
        <v>194.8125</v>
      </c>
      <c r="BF4" s="4"/>
      <c r="BG4" s="4"/>
      <c r="BH4" s="4"/>
      <c r="BJ4" s="4"/>
      <c r="BK4" s="4"/>
      <c r="BL4" s="4"/>
      <c r="BO4">
        <v>131.1</v>
      </c>
      <c r="BP4">
        <v>116.4</v>
      </c>
      <c r="BS4" s="3" t="s">
        <v>108</v>
      </c>
      <c r="BT4">
        <v>74</v>
      </c>
      <c r="BU4">
        <v>203</v>
      </c>
      <c r="BV4" s="4">
        <f t="shared" ref="BV4:BV32" si="4">+BT4/BU4*100</f>
        <v>36.453201970443352</v>
      </c>
    </row>
    <row r="5" spans="1:74">
      <c r="A5" s="2" t="s">
        <v>3</v>
      </c>
      <c r="E5" s="3">
        <f>'[1]Cumulative Stats'!$D8</f>
        <v>32</v>
      </c>
      <c r="F5" s="3">
        <f>'[2]Cumulative Stats'!$D8</f>
        <v>26</v>
      </c>
      <c r="G5" s="3">
        <f>'[3]Cumulative Stats'!$D8</f>
        <v>43</v>
      </c>
      <c r="H5" s="3">
        <f>'[4]Cumulative Stats'!$D8</f>
        <v>31</v>
      </c>
      <c r="I5" s="3">
        <f>'[5]Cumulative Stats'!$D8</f>
        <v>32</v>
      </c>
      <c r="J5" s="3">
        <f>'[6]Cumulative Stats'!$D8</f>
        <v>29</v>
      </c>
      <c r="K5" s="3">
        <f>'[7]Cumulative Stats'!$D8</f>
        <v>22</v>
      </c>
      <c r="L5" s="3">
        <f>'[8]Cumulative Stats'!$D8</f>
        <v>29</v>
      </c>
      <c r="M5" s="3">
        <f>'[9]Cumulative Stats'!$D8</f>
        <v>36</v>
      </c>
      <c r="N5" s="3">
        <f>'[10]Cumulative Stats'!$D8</f>
        <v>35</v>
      </c>
      <c r="O5" s="3">
        <f>'[11]Cumulative Stats'!$D8</f>
        <v>42</v>
      </c>
      <c r="P5" s="3">
        <f>'[12]Cumulative Stats'!$D8</f>
        <v>33</v>
      </c>
      <c r="Q5" s="3">
        <f>'[13]Cumulative Stats'!$D8</f>
        <v>48</v>
      </c>
      <c r="R5" s="3">
        <f>'[14]Cumulative Stats'!$D8</f>
        <v>45</v>
      </c>
      <c r="S5" s="3">
        <f>'[15]Cumulative Stats'!$D8</f>
        <v>31</v>
      </c>
      <c r="T5" s="3">
        <f>'[16]Cumulative Stats'!$D8</f>
        <v>32</v>
      </c>
      <c r="U5" s="3">
        <f>'[17]Cumulative Stats'!$D8</f>
        <v>24</v>
      </c>
      <c r="V5" s="3">
        <f>'[18]Cumulative Stats'!$D8</f>
        <v>16</v>
      </c>
      <c r="W5" s="3">
        <f>'[19]Cumulative Stats'!$D8</f>
        <v>16</v>
      </c>
      <c r="X5" s="3">
        <f>'[20]Cumulative Stats'!$D8</f>
        <v>40</v>
      </c>
      <c r="Y5" s="3">
        <f>'[21]Cumulative Stats'!$D8</f>
        <v>42</v>
      </c>
      <c r="Z5" s="3">
        <f>'[22]Cumulative Stats'!$D8</f>
        <v>48</v>
      </c>
      <c r="AA5" s="3">
        <f>'[23]Cumulative Stats'!$D8</f>
        <v>38</v>
      </c>
      <c r="AB5" s="3">
        <f>'[24]Cumulative Stats'!$D8</f>
        <v>25</v>
      </c>
      <c r="AC5" s="3">
        <f>'[25]Cumulative Stats'!$D8</f>
        <v>39</v>
      </c>
      <c r="AD5" s="3">
        <f>'[26]Cumulative Stats'!$D8</f>
        <v>27</v>
      </c>
      <c r="AE5" s="3">
        <f>'[27]Cumulative Stats'!$D8</f>
        <v>19</v>
      </c>
      <c r="AF5" s="3">
        <f>'[28]Cumulative Stats'!$D8</f>
        <v>41</v>
      </c>
      <c r="AG5" s="3"/>
      <c r="AH5">
        <f t="shared" si="1"/>
        <v>483</v>
      </c>
      <c r="AI5" s="5">
        <f>+AH5/$D$1</f>
        <v>17.25</v>
      </c>
      <c r="AJ5" s="5">
        <f t="shared" si="2"/>
        <v>16.875</v>
      </c>
      <c r="AK5">
        <f>SUM(S5:AF5)</f>
        <v>438</v>
      </c>
      <c r="AL5" s="5">
        <f>+AK5/$D$1</f>
        <v>15.642857142857142</v>
      </c>
      <c r="AM5" s="5">
        <f t="shared" si="3"/>
        <v>16.350000000000001</v>
      </c>
      <c r="AN5" s="5"/>
      <c r="AO5" s="5">
        <f t="shared" si="0"/>
        <v>16.446428571428569</v>
      </c>
      <c r="AP5" s="5">
        <f t="shared" si="0"/>
        <v>16.612500000000001</v>
      </c>
      <c r="AQ5" s="5"/>
      <c r="AR5" s="3" t="s">
        <v>153</v>
      </c>
      <c r="AS5" s="61">
        <f>+$N$11</f>
        <v>655</v>
      </c>
      <c r="AT5" s="61">
        <f>+$N$20</f>
        <v>829</v>
      </c>
      <c r="AU5" s="61">
        <f>+AT5+AS5</f>
        <v>1484</v>
      </c>
      <c r="AV5" s="11">
        <f>+AU5/PASSING!$B$1</f>
        <v>371</v>
      </c>
      <c r="AW5" s="4">
        <v>303.5625</v>
      </c>
      <c r="AX5" s="4">
        <f>AV5-AW5</f>
        <v>67.4375</v>
      </c>
      <c r="AZ5" s="4">
        <f>+AS5/PASSING!$B$1</f>
        <v>163.75</v>
      </c>
      <c r="BA5" s="4">
        <f>+AT5/PASSING!$B$1</f>
        <v>207.25</v>
      </c>
      <c r="BC5" s="4">
        <v>140.625</v>
      </c>
      <c r="BD5" s="4">
        <v>162.9375</v>
      </c>
      <c r="BF5" s="4"/>
      <c r="BG5" s="4"/>
      <c r="BH5" s="4"/>
      <c r="BJ5" s="4"/>
      <c r="BK5" s="4"/>
      <c r="BL5" s="4"/>
      <c r="BO5">
        <v>135</v>
      </c>
      <c r="BP5">
        <v>130.80000000000001</v>
      </c>
      <c r="BS5" s="3" t="s">
        <v>146</v>
      </c>
      <c r="BT5">
        <v>88</v>
      </c>
      <c r="BU5">
        <v>211</v>
      </c>
      <c r="BV5" s="4">
        <f t="shared" si="4"/>
        <v>41.706161137440759</v>
      </c>
    </row>
    <row r="6" spans="1:74">
      <c r="A6" s="2" t="s">
        <v>4</v>
      </c>
      <c r="E6" s="3">
        <f>'[1]Cumulative Stats'!$D9</f>
        <v>5</v>
      </c>
      <c r="F6" s="3">
        <f>'[2]Cumulative Stats'!$D9</f>
        <v>4</v>
      </c>
      <c r="G6" s="3">
        <f>'[3]Cumulative Stats'!$D9</f>
        <v>9</v>
      </c>
      <c r="H6" s="3">
        <f>'[4]Cumulative Stats'!$D9</f>
        <v>5</v>
      </c>
      <c r="I6" s="3">
        <f>'[5]Cumulative Stats'!$D9</f>
        <v>9</v>
      </c>
      <c r="J6" s="3">
        <f>'[6]Cumulative Stats'!$D9</f>
        <v>8</v>
      </c>
      <c r="K6" s="3">
        <f>'[7]Cumulative Stats'!$D9</f>
        <v>3</v>
      </c>
      <c r="L6" s="3">
        <f>'[8]Cumulative Stats'!$D9</f>
        <v>3</v>
      </c>
      <c r="M6" s="3">
        <f>'[9]Cumulative Stats'!$D9</f>
        <v>7</v>
      </c>
      <c r="N6" s="3">
        <f>'[10]Cumulative Stats'!$D9</f>
        <v>1</v>
      </c>
      <c r="O6" s="3">
        <f>'[11]Cumulative Stats'!$D9</f>
        <v>5</v>
      </c>
      <c r="P6" s="3">
        <f>'[12]Cumulative Stats'!$D9</f>
        <v>4</v>
      </c>
      <c r="Q6" s="3">
        <f>'[13]Cumulative Stats'!$D9</f>
        <v>9</v>
      </c>
      <c r="R6" s="3">
        <f>'[14]Cumulative Stats'!$D9</f>
        <v>5</v>
      </c>
      <c r="S6" s="3">
        <f>'[15]Cumulative Stats'!$D9</f>
        <v>7</v>
      </c>
      <c r="T6" s="3">
        <f>'[16]Cumulative Stats'!$D9</f>
        <v>7</v>
      </c>
      <c r="U6" s="3">
        <f>'[17]Cumulative Stats'!$D9</f>
        <v>7</v>
      </c>
      <c r="V6" s="3">
        <f>'[18]Cumulative Stats'!$D9</f>
        <v>5</v>
      </c>
      <c r="W6" s="3">
        <f>'[19]Cumulative Stats'!$D9</f>
        <v>7</v>
      </c>
      <c r="X6" s="3">
        <f>'[20]Cumulative Stats'!$D9</f>
        <v>10</v>
      </c>
      <c r="Y6" s="3">
        <f>'[21]Cumulative Stats'!$D9</f>
        <v>2</v>
      </c>
      <c r="Z6" s="3">
        <f>'[22]Cumulative Stats'!$D9</f>
        <v>15</v>
      </c>
      <c r="AA6" s="3">
        <f>'[23]Cumulative Stats'!$D9</f>
        <v>4</v>
      </c>
      <c r="AB6" s="3">
        <f>'[24]Cumulative Stats'!$D9</f>
        <v>4</v>
      </c>
      <c r="AC6" s="3">
        <f>'[25]Cumulative Stats'!$D9</f>
        <v>4</v>
      </c>
      <c r="AD6" s="3">
        <f>'[26]Cumulative Stats'!$D9</f>
        <v>5</v>
      </c>
      <c r="AE6" s="3">
        <f>'[27]Cumulative Stats'!$D9</f>
        <v>5</v>
      </c>
      <c r="AF6" s="3">
        <f>'[28]Cumulative Stats'!$D9</f>
        <v>7</v>
      </c>
      <c r="AG6" s="3"/>
      <c r="AH6">
        <f t="shared" si="1"/>
        <v>77</v>
      </c>
      <c r="AI6" s="5">
        <f>+AH6/$D$1</f>
        <v>2.75</v>
      </c>
      <c r="AJ6" s="5">
        <f t="shared" si="2"/>
        <v>3.3250000000000002</v>
      </c>
      <c r="AK6">
        <f>SUM(S6:AF6)</f>
        <v>89</v>
      </c>
      <c r="AL6" s="5">
        <f>+AK6/$D$1</f>
        <v>3.1785714285714284</v>
      </c>
      <c r="AM6" s="5">
        <f>+BP6/8</f>
        <v>3.125</v>
      </c>
      <c r="AN6" s="5"/>
      <c r="AO6" s="5">
        <f t="shared" si="0"/>
        <v>2.9642857142857144</v>
      </c>
      <c r="AP6" s="5">
        <f t="shared" si="0"/>
        <v>3.2250000000000001</v>
      </c>
      <c r="AQ6" s="5"/>
      <c r="AR6" s="3" t="s">
        <v>157</v>
      </c>
      <c r="AS6" s="61">
        <f>+$Z$11</f>
        <v>446</v>
      </c>
      <c r="AT6" s="61">
        <f>+$Z$20</f>
        <v>1014</v>
      </c>
      <c r="AU6" s="61">
        <f>+AT6+AS6</f>
        <v>1460</v>
      </c>
      <c r="AV6" s="11">
        <f>+AU6/PASSING!$B$1</f>
        <v>365</v>
      </c>
      <c r="AW6" s="4">
        <v>312.25</v>
      </c>
      <c r="AX6" s="4">
        <f>AV6-AW6</f>
        <v>52.75</v>
      </c>
      <c r="AZ6" s="4">
        <f>+AS6/PASSING!$B$1</f>
        <v>111.5</v>
      </c>
      <c r="BA6" s="4">
        <f>+AT6/PASSING!$B$1</f>
        <v>253.5</v>
      </c>
      <c r="BC6" s="4">
        <v>115.3125</v>
      </c>
      <c r="BD6" s="4">
        <v>196.9375</v>
      </c>
      <c r="BF6" s="4"/>
      <c r="BG6" s="4"/>
      <c r="BH6" s="4"/>
      <c r="BJ6" s="4"/>
      <c r="BK6" s="4"/>
      <c r="BL6" s="4"/>
      <c r="BO6">
        <v>26.6</v>
      </c>
      <c r="BP6">
        <v>25</v>
      </c>
      <c r="BS6" s="3" t="s">
        <v>109</v>
      </c>
      <c r="BT6">
        <v>87</v>
      </c>
      <c r="BU6">
        <v>248</v>
      </c>
      <c r="BV6" s="4">
        <f t="shared" si="4"/>
        <v>35.080645161290327</v>
      </c>
    </row>
    <row r="7" spans="1:74">
      <c r="A7" s="72" t="s">
        <v>183</v>
      </c>
      <c r="E7" s="6" t="str">
        <f>'[1]Cumulative Stats'!$R$10</f>
        <v>21/47</v>
      </c>
      <c r="F7" s="6" t="str">
        <f>'[2]Cumulative Stats'!$R$10</f>
        <v>14/46</v>
      </c>
      <c r="G7" s="6" t="str">
        <f>'[3]Cumulative Stats'!$R$10</f>
        <v>23/51</v>
      </c>
      <c r="H7" s="6" t="str">
        <f>'[4]Cumulative Stats'!$R$10</f>
        <v>15/45</v>
      </c>
      <c r="I7" s="6" t="str">
        <f>'[5]Cumulative Stats'!$R$10</f>
        <v>20/56</v>
      </c>
      <c r="J7" s="6" t="str">
        <f>'[6]Cumulative Stats'!$R$10</f>
        <v>23/56</v>
      </c>
      <c r="K7" s="6" t="str">
        <f>'[7]Cumulative Stats'!$R$10</f>
        <v>20/51</v>
      </c>
      <c r="L7" s="6" t="str">
        <f>'[8]Cumulative Stats'!$R$10</f>
        <v>14/49</v>
      </c>
      <c r="M7" s="6" t="str">
        <f>'[9]Cumulative Stats'!$R$10</f>
        <v>25/47</v>
      </c>
      <c r="N7" s="6" t="str">
        <f>'[10]Cumulative Stats'!$R$10</f>
        <v>14/41</v>
      </c>
      <c r="O7" s="6" t="str">
        <f>'[11]Cumulative Stats'!$R$10</f>
        <v>20/47</v>
      </c>
      <c r="P7" s="6" t="str">
        <f>'[12]Cumulative Stats'!$R$10</f>
        <v>19/53</v>
      </c>
      <c r="Q7" s="6" t="str">
        <f>'[13]Cumulative Stats'!$R$10</f>
        <v>23/50</v>
      </c>
      <c r="R7" s="6" t="str">
        <f>'[14]Cumulative Stats'!$R$10</f>
        <v>15/41</v>
      </c>
      <c r="S7" s="6" t="str">
        <f>'[15]Cumulative Stats'!$R$10</f>
        <v>21/52</v>
      </c>
      <c r="T7" s="6" t="str">
        <f>'[16]Cumulative Stats'!$R$10</f>
        <v>17/48</v>
      </c>
      <c r="U7" s="6" t="str">
        <f>'[17]Cumulative Stats'!$R$10</f>
        <v>24/53</v>
      </c>
      <c r="V7" s="6" t="str">
        <f>'[18]Cumulative Stats'!$R$10</f>
        <v>8/46</v>
      </c>
      <c r="W7" s="6" t="str">
        <f>'[19]Cumulative Stats'!$R$10</f>
        <v>14/46</v>
      </c>
      <c r="X7" s="6" t="str">
        <f>'[20]Cumulative Stats'!$R$10</f>
        <v>20/53</v>
      </c>
      <c r="Y7" s="6" t="str">
        <f>'[21]Cumulative Stats'!$R$10</f>
        <v>14/51</v>
      </c>
      <c r="Z7" s="6" t="str">
        <f>'[22]Cumulative Stats'!$R$10</f>
        <v>25/52</v>
      </c>
      <c r="AA7" s="6" t="str">
        <f>'[23]Cumulative Stats'!$R$10</f>
        <v>10/39</v>
      </c>
      <c r="AB7" s="6" t="str">
        <f>'[24]Cumulative Stats'!$R$10</f>
        <v>15/44</v>
      </c>
      <c r="AC7" s="6" t="str">
        <f>'[25]Cumulative Stats'!$R$10</f>
        <v>24/57</v>
      </c>
      <c r="AD7" s="6" t="str">
        <f>'[26]Cumulative Stats'!$R$10</f>
        <v>21/47</v>
      </c>
      <c r="AE7" s="6" t="str">
        <f>'[27]Cumulative Stats'!$R$10</f>
        <v>12/46</v>
      </c>
      <c r="AF7" s="6" t="str">
        <f>'[28]Cumulative Stats'!$R$10</f>
        <v>14/45</v>
      </c>
      <c r="AG7" s="3"/>
      <c r="AI7" s="5"/>
      <c r="AJ7" s="5"/>
      <c r="AL7" s="5"/>
      <c r="AM7" s="5"/>
      <c r="AN7" s="5"/>
      <c r="AO7" s="5"/>
      <c r="AP7" s="5"/>
      <c r="AQ7" s="5"/>
      <c r="AR7" s="3" t="s">
        <v>117</v>
      </c>
      <c r="AS7" s="61">
        <f>+$P$11</f>
        <v>631</v>
      </c>
      <c r="AT7" s="61">
        <f>+$P$20</f>
        <v>823</v>
      </c>
      <c r="AU7" s="61">
        <f>+AT7+AS7</f>
        <v>1454</v>
      </c>
      <c r="AV7" s="11">
        <f>+AU7/PASSING!$B$1</f>
        <v>363.5</v>
      </c>
      <c r="AW7" s="4">
        <v>312.25</v>
      </c>
      <c r="AX7" s="4">
        <f>AV7-AW7</f>
        <v>51.25</v>
      </c>
      <c r="AZ7" s="4">
        <f>+AS7/PASSING!$B$1</f>
        <v>157.75</v>
      </c>
      <c r="BA7" s="4">
        <f>+AT7/PASSING!$B$1</f>
        <v>205.75</v>
      </c>
      <c r="BC7" s="4">
        <v>143.5625</v>
      </c>
      <c r="BD7" s="4">
        <v>168.6875</v>
      </c>
      <c r="BF7" s="4"/>
      <c r="BG7" s="4"/>
      <c r="BH7" s="4"/>
      <c r="BJ7" s="4"/>
      <c r="BK7" s="4"/>
      <c r="BL7" s="4"/>
      <c r="BS7" s="3" t="s">
        <v>147</v>
      </c>
      <c r="BT7">
        <v>82</v>
      </c>
      <c r="BU7">
        <v>226</v>
      </c>
      <c r="BV7" s="4">
        <f t="shared" si="4"/>
        <v>36.283185840707965</v>
      </c>
    </row>
    <row r="8" spans="1:74">
      <c r="A8" s="72" t="s">
        <v>184</v>
      </c>
      <c r="E8" s="73">
        <f>'[1]Cumulative Stats'!$E$10</f>
        <v>0.44680851063829785</v>
      </c>
      <c r="F8" s="73">
        <f>'[2]Cumulative Stats'!$E$10</f>
        <v>0.30434782608695654</v>
      </c>
      <c r="G8" s="73">
        <f>'[3]Cumulative Stats'!$E$10</f>
        <v>0.45098039215686275</v>
      </c>
      <c r="H8" s="73">
        <f>'[4]Cumulative Stats'!$E$10</f>
        <v>0.33333333333333331</v>
      </c>
      <c r="I8" s="73">
        <f>'[5]Cumulative Stats'!$E$10</f>
        <v>0.35714285714285715</v>
      </c>
      <c r="J8" s="73">
        <f>'[6]Cumulative Stats'!$E$10</f>
        <v>0.4107142857142857</v>
      </c>
      <c r="K8" s="73">
        <f>'[7]Cumulative Stats'!$E$10</f>
        <v>0.39215686274509803</v>
      </c>
      <c r="L8" s="73">
        <f>'[8]Cumulative Stats'!$E$10</f>
        <v>0.2857142857142857</v>
      </c>
      <c r="M8" s="73">
        <f>'[9]Cumulative Stats'!$E$10</f>
        <v>0.53191489361702127</v>
      </c>
      <c r="N8" s="73">
        <f>'[10]Cumulative Stats'!$E$10</f>
        <v>0.34146341463414637</v>
      </c>
      <c r="O8" s="73">
        <f>'[11]Cumulative Stats'!$E$10</f>
        <v>0.42553191489361702</v>
      </c>
      <c r="P8" s="73">
        <f>'[12]Cumulative Stats'!$E$10</f>
        <v>0.35849056603773582</v>
      </c>
      <c r="Q8" s="73">
        <f>'[13]Cumulative Stats'!$E$10</f>
        <v>0.46</v>
      </c>
      <c r="R8" s="73">
        <f>'[14]Cumulative Stats'!$E$10</f>
        <v>0.36585365853658536</v>
      </c>
      <c r="S8" s="73">
        <f>'[15]Cumulative Stats'!$E$10</f>
        <v>0.40384615384615385</v>
      </c>
      <c r="T8" s="73">
        <f>'[16]Cumulative Stats'!$E$10</f>
        <v>0.35416666666666669</v>
      </c>
      <c r="U8" s="73">
        <f>'[17]Cumulative Stats'!$E$10</f>
        <v>0.45283018867924529</v>
      </c>
      <c r="V8" s="73">
        <f>'[18]Cumulative Stats'!$E$10</f>
        <v>0.17391304347826086</v>
      </c>
      <c r="W8" s="73">
        <f>'[19]Cumulative Stats'!$E$10</f>
        <v>0.30434782608695654</v>
      </c>
      <c r="X8" s="73">
        <f>'[20]Cumulative Stats'!$E$10</f>
        <v>0.37735849056603776</v>
      </c>
      <c r="Y8" s="73">
        <f>'[21]Cumulative Stats'!$E$10</f>
        <v>0.27450980392156865</v>
      </c>
      <c r="Z8" s="73">
        <f>'[22]Cumulative Stats'!$E$10</f>
        <v>0.48076923076923078</v>
      </c>
      <c r="AA8" s="73">
        <f>'[23]Cumulative Stats'!$E$10</f>
        <v>0.25641025641025639</v>
      </c>
      <c r="AB8" s="73">
        <f>'[24]Cumulative Stats'!$E$10</f>
        <v>0.34090909090909088</v>
      </c>
      <c r="AC8" s="73">
        <f>'[25]Cumulative Stats'!$E$10</f>
        <v>0.42105263157894735</v>
      </c>
      <c r="AD8" s="73">
        <f>'[26]Cumulative Stats'!$E$10</f>
        <v>0.44680851063829785</v>
      </c>
      <c r="AE8" s="73">
        <f>'[27]Cumulative Stats'!$E$10</f>
        <v>0.2608695652173913</v>
      </c>
      <c r="AF8" s="73">
        <f>'[28]Cumulative Stats'!$E$10</f>
        <v>0.31111111111111112</v>
      </c>
      <c r="AG8" s="3"/>
      <c r="AH8" s="73"/>
      <c r="AI8" s="73">
        <f>SUM(E80:R80)/SUM(E81:R81)</f>
        <v>0.39117647058823529</v>
      </c>
      <c r="AJ8" s="73"/>
      <c r="AK8" s="73"/>
      <c r="AL8" s="73">
        <f>SUM(S80:AF80)/SUM(S81:AF81)</f>
        <v>0.35198821796759944</v>
      </c>
      <c r="AM8" s="73"/>
      <c r="AN8" s="73"/>
      <c r="AO8" s="73">
        <f>SUM(E80:AF80)/SUM(E81:AF81)</f>
        <v>0.37159676232523914</v>
      </c>
      <c r="AP8" s="73">
        <v>0.38900000000000001</v>
      </c>
      <c r="AQ8" s="5"/>
      <c r="AR8" s="3" t="s">
        <v>155</v>
      </c>
      <c r="AS8" s="61">
        <f>+$Q$11</f>
        <v>538</v>
      </c>
      <c r="AT8" s="61">
        <f>+$Q$20</f>
        <v>915</v>
      </c>
      <c r="AU8" s="61">
        <f>+AT8+AS8</f>
        <v>1453</v>
      </c>
      <c r="AV8" s="11">
        <f>+AU8/PASSING!$B$1</f>
        <v>363.25</v>
      </c>
      <c r="AW8" s="4">
        <v>341.9375</v>
      </c>
      <c r="AX8" s="4">
        <f>AV8-AW8</f>
        <v>21.3125</v>
      </c>
      <c r="AZ8" s="4">
        <f>+AS8/PASSING!$B$1</f>
        <v>134.5</v>
      </c>
      <c r="BA8" s="4">
        <f>+AT8/PASSING!$B$1</f>
        <v>228.75</v>
      </c>
      <c r="BC8" s="4">
        <v>131</v>
      </c>
      <c r="BD8" s="4">
        <v>210.9375</v>
      </c>
      <c r="BF8" s="4"/>
      <c r="BG8" s="4"/>
      <c r="BH8" s="4"/>
      <c r="BJ8" s="4"/>
      <c r="BK8" s="4"/>
      <c r="BL8" s="4"/>
      <c r="BS8" s="3" t="s">
        <v>110</v>
      </c>
      <c r="BT8">
        <v>85</v>
      </c>
      <c r="BU8">
        <v>217</v>
      </c>
      <c r="BV8" s="4">
        <f t="shared" si="4"/>
        <v>39.170506912442399</v>
      </c>
    </row>
    <row r="9" spans="1:74">
      <c r="AI9" s="5"/>
      <c r="AJ9" s="5"/>
      <c r="AK9" s="5"/>
      <c r="AL9" s="5"/>
      <c r="AM9" s="5"/>
      <c r="AN9" s="5"/>
      <c r="AO9" s="5"/>
      <c r="AP9" s="5"/>
      <c r="AQ9" s="5"/>
      <c r="AR9" s="9" t="s">
        <v>111</v>
      </c>
      <c r="AS9" s="61">
        <f>+$U$11</f>
        <v>885</v>
      </c>
      <c r="AT9" s="61">
        <f>+$U$20</f>
        <v>496</v>
      </c>
      <c r="AU9" s="61">
        <f>+AT9+AS9</f>
        <v>1381</v>
      </c>
      <c r="AV9" s="11">
        <f>+AU9/PASSING!$B$1</f>
        <v>345.25</v>
      </c>
      <c r="AW9" s="4">
        <v>372.4375</v>
      </c>
      <c r="AX9" s="4">
        <f>AV9-AW9</f>
        <v>-27.1875</v>
      </c>
      <c r="AZ9" s="4">
        <f>+AS9/PASSING!$B$1</f>
        <v>221.25</v>
      </c>
      <c r="BA9" s="4">
        <f>+AT9/PASSING!$B$1</f>
        <v>124</v>
      </c>
      <c r="BC9" s="4">
        <v>173.9375</v>
      </c>
      <c r="BD9" s="4">
        <v>198.5</v>
      </c>
      <c r="BF9" s="4"/>
      <c r="BG9" s="4"/>
      <c r="BH9" s="4"/>
      <c r="BJ9" s="4"/>
      <c r="BK9" s="4"/>
      <c r="BL9" s="4"/>
      <c r="BS9" s="9" t="s">
        <v>111</v>
      </c>
      <c r="BT9">
        <v>118</v>
      </c>
      <c r="BU9">
        <v>235</v>
      </c>
      <c r="BV9" s="4">
        <f t="shared" si="4"/>
        <v>50.212765957446805</v>
      </c>
    </row>
    <row r="10" spans="1:74">
      <c r="A10" t="s">
        <v>5</v>
      </c>
      <c r="E10" s="3">
        <f>'[1]Cumulative Stats'!$D12</f>
        <v>140</v>
      </c>
      <c r="F10" s="3">
        <f>'[2]Cumulative Stats'!$D12</f>
        <v>109</v>
      </c>
      <c r="G10" s="3">
        <f>'[3]Cumulative Stats'!$D12</f>
        <v>147</v>
      </c>
      <c r="H10" s="3">
        <f>'[4]Cumulative Stats'!$D12</f>
        <v>123</v>
      </c>
      <c r="I10" s="3">
        <f>'[5]Cumulative Stats'!$D12</f>
        <v>147</v>
      </c>
      <c r="J10" s="3">
        <f>'[6]Cumulative Stats'!$D12</f>
        <v>187</v>
      </c>
      <c r="K10" s="3">
        <f>'[7]Cumulative Stats'!$D12</f>
        <v>193</v>
      </c>
      <c r="L10" s="3">
        <f>'[8]Cumulative Stats'!$D12</f>
        <v>146</v>
      </c>
      <c r="M10" s="3">
        <f>'[9]Cumulative Stats'!$D12</f>
        <v>168</v>
      </c>
      <c r="N10" s="3">
        <f>'[10]Cumulative Stats'!$D12</f>
        <v>142</v>
      </c>
      <c r="O10" s="3">
        <f>'[11]Cumulative Stats'!$D12</f>
        <v>119</v>
      </c>
      <c r="P10" s="3">
        <f>'[12]Cumulative Stats'!$D12</f>
        <v>162</v>
      </c>
      <c r="Q10" s="3">
        <f>'[13]Cumulative Stats'!$D12</f>
        <v>126</v>
      </c>
      <c r="R10" s="3">
        <f>'[14]Cumulative Stats'!$D12</f>
        <v>141</v>
      </c>
      <c r="S10" s="3">
        <f>'[15]Cumulative Stats'!$D12</f>
        <v>116</v>
      </c>
      <c r="T10" s="3">
        <f>'[16]Cumulative Stats'!$D12</f>
        <v>162</v>
      </c>
      <c r="U10" s="3">
        <f>'[17]Cumulative Stats'!$D12</f>
        <v>174</v>
      </c>
      <c r="V10" s="3">
        <f>'[18]Cumulative Stats'!$D12</f>
        <v>120</v>
      </c>
      <c r="W10" s="3">
        <f>'[19]Cumulative Stats'!$D12</f>
        <v>171</v>
      </c>
      <c r="X10" s="3">
        <f>'[20]Cumulative Stats'!$D12</f>
        <v>154</v>
      </c>
      <c r="Y10" s="3">
        <f>'[21]Cumulative Stats'!$D12</f>
        <v>111</v>
      </c>
      <c r="Z10" s="3">
        <f>'[22]Cumulative Stats'!$D12</f>
        <v>144</v>
      </c>
      <c r="AA10" s="3">
        <f>'[23]Cumulative Stats'!$D12</f>
        <v>128</v>
      </c>
      <c r="AB10" s="3">
        <f>'[24]Cumulative Stats'!$D12</f>
        <v>142</v>
      </c>
      <c r="AC10" s="3">
        <f>'[25]Cumulative Stats'!$D12</f>
        <v>139</v>
      </c>
      <c r="AD10" s="3">
        <f>'[26]Cumulative Stats'!$D12</f>
        <v>130</v>
      </c>
      <c r="AE10" s="3">
        <f>'[27]Cumulative Stats'!$D12</f>
        <v>140</v>
      </c>
      <c r="AF10" s="3">
        <f>'[28]Cumulative Stats'!$D12</f>
        <v>113</v>
      </c>
      <c r="AG10" s="3"/>
      <c r="AH10">
        <f>SUM(E10:R10)</f>
        <v>2050</v>
      </c>
      <c r="AI10" s="5">
        <f>+AH10/$D$1</f>
        <v>73.214285714285708</v>
      </c>
      <c r="AJ10" s="5">
        <f t="shared" ref="AJ10:AJ11" si="5">+BO10/8</f>
        <v>73.125</v>
      </c>
      <c r="AK10">
        <f>SUM(S10:AF10)</f>
        <v>1944</v>
      </c>
      <c r="AL10" s="5">
        <f>+AK10/$D$1</f>
        <v>69.428571428571431</v>
      </c>
      <c r="AM10" s="5">
        <f>+BP10/8</f>
        <v>70.400000000000006</v>
      </c>
      <c r="AN10" s="5"/>
      <c r="AO10" s="5">
        <f>+(AL10+AI10)/2</f>
        <v>71.321428571428569</v>
      </c>
      <c r="AP10" s="5">
        <f>+(AM10+AJ10)/2</f>
        <v>71.762500000000003</v>
      </c>
      <c r="AQ10" s="5"/>
      <c r="AR10" s="3" t="s">
        <v>114</v>
      </c>
      <c r="AS10" s="61">
        <f>+$X$11</f>
        <v>534</v>
      </c>
      <c r="AT10" s="61">
        <f>+$X$20</f>
        <v>845</v>
      </c>
      <c r="AU10" s="61">
        <f>+AT10+AS10</f>
        <v>1379</v>
      </c>
      <c r="AV10" s="11">
        <f>+AU10/PASSING!$B$1</f>
        <v>344.75</v>
      </c>
      <c r="AW10" s="4">
        <v>323.875</v>
      </c>
      <c r="AX10" s="4">
        <f>AV10-AW10</f>
        <v>20.875</v>
      </c>
      <c r="AZ10" s="4">
        <f>+AS10/PASSING!$B$1</f>
        <v>133.5</v>
      </c>
      <c r="BA10" s="4">
        <f>+AT10/PASSING!$B$1</f>
        <v>211.25</v>
      </c>
      <c r="BC10" s="4">
        <v>144.25</v>
      </c>
      <c r="BD10" s="4">
        <v>179.625</v>
      </c>
      <c r="BF10" s="4"/>
      <c r="BG10" s="4"/>
      <c r="BH10" s="4"/>
      <c r="BJ10" s="4"/>
      <c r="BK10" s="4"/>
      <c r="BL10" s="4"/>
      <c r="BO10">
        <v>585</v>
      </c>
      <c r="BP10">
        <v>563.20000000000005</v>
      </c>
      <c r="BS10" s="3" t="s">
        <v>148</v>
      </c>
      <c r="BT10">
        <v>81</v>
      </c>
      <c r="BU10">
        <v>226</v>
      </c>
      <c r="BV10" s="4">
        <f t="shared" si="4"/>
        <v>35.840707964601769</v>
      </c>
    </row>
    <row r="11" spans="1:74">
      <c r="A11" t="s">
        <v>6</v>
      </c>
      <c r="E11" s="3">
        <f>'[1]Cumulative Stats'!$D13</f>
        <v>508</v>
      </c>
      <c r="F11" s="3">
        <f>'[2]Cumulative Stats'!$D13</f>
        <v>382</v>
      </c>
      <c r="G11" s="3">
        <f>'[3]Cumulative Stats'!$D13</f>
        <v>556</v>
      </c>
      <c r="H11" s="3">
        <f>'[4]Cumulative Stats'!$D13</f>
        <v>606</v>
      </c>
      <c r="I11" s="3">
        <f>'[5]Cumulative Stats'!$D13</f>
        <v>543</v>
      </c>
      <c r="J11" s="3">
        <f>'[6]Cumulative Stats'!$D13</f>
        <v>754</v>
      </c>
      <c r="K11" s="3">
        <f>'[7]Cumulative Stats'!$D13</f>
        <v>872</v>
      </c>
      <c r="L11" s="3">
        <f>'[8]Cumulative Stats'!$D13</f>
        <v>585</v>
      </c>
      <c r="M11" s="3">
        <f>'[9]Cumulative Stats'!$D13</f>
        <v>905</v>
      </c>
      <c r="N11" s="3">
        <f>'[10]Cumulative Stats'!$D13</f>
        <v>655</v>
      </c>
      <c r="O11" s="3">
        <f>'[11]Cumulative Stats'!$D13</f>
        <v>403</v>
      </c>
      <c r="P11" s="3">
        <f>'[12]Cumulative Stats'!$D13</f>
        <v>631</v>
      </c>
      <c r="Q11" s="3">
        <f>'[13]Cumulative Stats'!$D13</f>
        <v>538</v>
      </c>
      <c r="R11" s="3">
        <f>'[14]Cumulative Stats'!$D13</f>
        <v>649</v>
      </c>
      <c r="S11" s="3">
        <f>'[15]Cumulative Stats'!$D13</f>
        <v>383</v>
      </c>
      <c r="T11" s="3">
        <f>'[16]Cumulative Stats'!$D13</f>
        <v>588</v>
      </c>
      <c r="U11" s="3">
        <f>'[17]Cumulative Stats'!$D13</f>
        <v>885</v>
      </c>
      <c r="V11" s="3">
        <f>'[18]Cumulative Stats'!$D13</f>
        <v>495</v>
      </c>
      <c r="W11" s="3">
        <f>'[19]Cumulative Stats'!$D13</f>
        <v>718</v>
      </c>
      <c r="X11" s="3">
        <f>'[20]Cumulative Stats'!$D13</f>
        <v>534</v>
      </c>
      <c r="Y11" s="3">
        <f>'[21]Cumulative Stats'!$D13</f>
        <v>346</v>
      </c>
      <c r="Z11" s="3">
        <f>'[22]Cumulative Stats'!$D13</f>
        <v>446</v>
      </c>
      <c r="AA11" s="3">
        <f>'[23]Cumulative Stats'!$D13</f>
        <v>612</v>
      </c>
      <c r="AB11" s="3">
        <f>'[24]Cumulative Stats'!$D13</f>
        <v>744</v>
      </c>
      <c r="AC11" s="3">
        <f>'[25]Cumulative Stats'!$D13</f>
        <v>452</v>
      </c>
      <c r="AD11" s="3">
        <f>'[26]Cumulative Stats'!$D13</f>
        <v>605</v>
      </c>
      <c r="AE11" s="3">
        <f>'[27]Cumulative Stats'!$D13</f>
        <v>404</v>
      </c>
      <c r="AF11" s="3">
        <f>'[28]Cumulative Stats'!$D13</f>
        <v>388</v>
      </c>
      <c r="AG11" s="3"/>
      <c r="AH11">
        <f>SUM(E11:R11)</f>
        <v>8587</v>
      </c>
      <c r="AI11" s="5">
        <f>+AH11/D1</f>
        <v>306.67857142857144</v>
      </c>
      <c r="AJ11" s="5">
        <f t="shared" si="5"/>
        <v>300.98750000000001</v>
      </c>
      <c r="AK11">
        <f>SUM(S11:AF11)</f>
        <v>7600</v>
      </c>
      <c r="AL11" s="5">
        <f>+AK11/$D$1</f>
        <v>271.42857142857144</v>
      </c>
      <c r="AM11" s="5">
        <f>+BP11/8</f>
        <v>266.32499999999999</v>
      </c>
      <c r="AN11" s="5"/>
      <c r="AO11" s="5">
        <f>+(AL11+AI11)/2</f>
        <v>289.05357142857144</v>
      </c>
      <c r="AP11" s="5">
        <f>+(AM11+AJ11)/2</f>
        <v>283.65625</v>
      </c>
      <c r="AQ11" s="69"/>
      <c r="AR11" s="3" t="s">
        <v>147</v>
      </c>
      <c r="AS11" s="61">
        <f>+$G$11</f>
        <v>556</v>
      </c>
      <c r="AT11" s="61">
        <f>+$G$20</f>
        <v>805</v>
      </c>
      <c r="AU11" s="61">
        <f>+AT11+AS11</f>
        <v>1361</v>
      </c>
      <c r="AV11" s="11">
        <f>+AU11/PASSING!$B$1</f>
        <v>340.25</v>
      </c>
      <c r="AW11" s="4">
        <v>304.5</v>
      </c>
      <c r="AX11" s="4">
        <f>AV11-AW11</f>
        <v>35.75</v>
      </c>
      <c r="AZ11" s="4">
        <f>+AS11/PASSING!$B$1</f>
        <v>139</v>
      </c>
      <c r="BA11" s="4">
        <f>+AT11/PASSING!$B$1</f>
        <v>201.25</v>
      </c>
      <c r="BC11" s="4">
        <v>133.1875</v>
      </c>
      <c r="BD11" s="4">
        <v>171.3125</v>
      </c>
      <c r="BF11" s="4"/>
      <c r="BG11" s="4"/>
      <c r="BH11" s="4"/>
      <c r="BJ11" s="4"/>
      <c r="BK11" s="4"/>
      <c r="BL11" s="4"/>
      <c r="BO11">
        <v>2407.9</v>
      </c>
      <c r="BP11">
        <v>2130.6</v>
      </c>
      <c r="BS11" s="3" t="s">
        <v>112</v>
      </c>
      <c r="BT11">
        <v>75</v>
      </c>
      <c r="BU11">
        <v>236</v>
      </c>
      <c r="BV11" s="4">
        <f t="shared" si="4"/>
        <v>31.779661016949152</v>
      </c>
    </row>
    <row r="12" spans="1:74">
      <c r="A12" s="1" t="s">
        <v>7</v>
      </c>
      <c r="E12" s="4">
        <f>'[1]Cumulative Stats'!$D14</f>
        <v>3.6285714285714286</v>
      </c>
      <c r="F12" s="4">
        <f>'[2]Cumulative Stats'!$D14</f>
        <v>3.5045871559633026</v>
      </c>
      <c r="G12" s="4">
        <f>'[3]Cumulative Stats'!$D14</f>
        <v>3.7823129251700682</v>
      </c>
      <c r="H12" s="4">
        <f>'[4]Cumulative Stats'!$D14</f>
        <v>4.9268292682926829</v>
      </c>
      <c r="I12" s="4">
        <f>'[5]Cumulative Stats'!$D14</f>
        <v>3.693877551020408</v>
      </c>
      <c r="J12" s="4">
        <f>'[6]Cumulative Stats'!$D14</f>
        <v>4.0320855614973263</v>
      </c>
      <c r="K12" s="4">
        <f>'[7]Cumulative Stats'!$D14</f>
        <v>4.5181347150259068</v>
      </c>
      <c r="L12" s="4">
        <f>'[8]Cumulative Stats'!$D14</f>
        <v>4.006849315068493</v>
      </c>
      <c r="M12" s="4">
        <f>'[9]Cumulative Stats'!$D14</f>
        <v>5.3869047619047619</v>
      </c>
      <c r="N12" s="4">
        <f>'[10]Cumulative Stats'!$D14</f>
        <v>4.612676056338028</v>
      </c>
      <c r="O12" s="4">
        <f>'[11]Cumulative Stats'!$D14</f>
        <v>3.3865546218487395</v>
      </c>
      <c r="P12" s="4">
        <f>'[12]Cumulative Stats'!$D14</f>
        <v>3.8950617283950617</v>
      </c>
      <c r="Q12" s="4">
        <f>'[13]Cumulative Stats'!$D14</f>
        <v>4.2698412698412698</v>
      </c>
      <c r="R12" s="4">
        <f>'[14]Cumulative Stats'!$D14</f>
        <v>4.6028368794326244</v>
      </c>
      <c r="S12" s="4">
        <f>'[15]Cumulative Stats'!$D14</f>
        <v>3.3017241379310347</v>
      </c>
      <c r="T12" s="4">
        <f>'[16]Cumulative Stats'!$D14</f>
        <v>3.6296296296296298</v>
      </c>
      <c r="U12" s="4">
        <f>'[17]Cumulative Stats'!$D14</f>
        <v>5.0862068965517242</v>
      </c>
      <c r="V12" s="4">
        <f>'[18]Cumulative Stats'!$D14</f>
        <v>4.125</v>
      </c>
      <c r="W12" s="4">
        <f>'[19]Cumulative Stats'!$D14</f>
        <v>4.1988304093567255</v>
      </c>
      <c r="X12" s="4">
        <f>'[20]Cumulative Stats'!$D14</f>
        <v>3.4675324675324677</v>
      </c>
      <c r="Y12" s="4">
        <f>'[21]Cumulative Stats'!$D14</f>
        <v>3.1171171171171173</v>
      </c>
      <c r="Z12" s="4">
        <f>'[22]Cumulative Stats'!$D14</f>
        <v>3.0972222222222223</v>
      </c>
      <c r="AA12" s="4">
        <f>'[23]Cumulative Stats'!$D14</f>
        <v>4.78125</v>
      </c>
      <c r="AB12" s="4">
        <f>'[24]Cumulative Stats'!$D14</f>
        <v>5.23943661971831</v>
      </c>
      <c r="AC12" s="4">
        <f>'[25]Cumulative Stats'!$D14</f>
        <v>3.2517985611510793</v>
      </c>
      <c r="AD12" s="4">
        <f>'[26]Cumulative Stats'!$D14</f>
        <v>4.6538461538461542</v>
      </c>
      <c r="AE12" s="4">
        <f>'[27]Cumulative Stats'!$D14</f>
        <v>2.8857142857142857</v>
      </c>
      <c r="AF12" s="4">
        <f>'[28]Cumulative Stats'!$D14</f>
        <v>3.4336283185840708</v>
      </c>
      <c r="AG12" s="4"/>
      <c r="AI12" s="18">
        <f>+AH11/AH10</f>
        <v>4.1887804878048778</v>
      </c>
      <c r="AJ12" s="18">
        <f>+AJ11/AJ10</f>
        <v>4.1160683760683758</v>
      </c>
      <c r="AK12" s="18"/>
      <c r="AL12" s="18">
        <f>+AK11/AK10</f>
        <v>3.9094650205761319</v>
      </c>
      <c r="AM12" s="18">
        <f>+AM11/AM10</f>
        <v>3.7830255681818179</v>
      </c>
      <c r="AN12" s="5"/>
      <c r="AO12" s="18">
        <f>+AO11/AO10</f>
        <v>4.0528292438657987</v>
      </c>
      <c r="AP12" s="18">
        <f>+AP11/AP10</f>
        <v>3.9527085873541195</v>
      </c>
      <c r="AQ12" s="69">
        <f>+(AO12-AP12)/AP12</f>
        <v>2.5329632655439041E-2</v>
      </c>
      <c r="AR12" s="3" t="s">
        <v>150</v>
      </c>
      <c r="AS12" s="61">
        <f>+$K$11</f>
        <v>872</v>
      </c>
      <c r="AT12" s="61">
        <f>+$K$20</f>
        <v>473</v>
      </c>
      <c r="AU12" s="61">
        <f>+AT12+AS12</f>
        <v>1345</v>
      </c>
      <c r="AV12" s="11">
        <f>+AU12/PASSING!$B$1</f>
        <v>336.25</v>
      </c>
      <c r="AW12" s="4">
        <v>301.25</v>
      </c>
      <c r="AX12" s="4">
        <f>AV12-AW12</f>
        <v>35</v>
      </c>
      <c r="AZ12" s="4">
        <f>+AS12/PASSING!$B$1</f>
        <v>218</v>
      </c>
      <c r="BA12" s="4">
        <f>+AT12/PASSING!$B$1</f>
        <v>118.25</v>
      </c>
      <c r="BC12" s="4">
        <v>186.625</v>
      </c>
      <c r="BD12" s="4">
        <v>114.625</v>
      </c>
      <c r="BF12" s="4"/>
      <c r="BG12" s="4"/>
      <c r="BH12" s="4"/>
      <c r="BJ12" s="4"/>
      <c r="BK12" s="4"/>
      <c r="BL12" s="4"/>
      <c r="BS12" s="3" t="s">
        <v>113</v>
      </c>
      <c r="BT12">
        <v>65</v>
      </c>
      <c r="BU12">
        <v>226</v>
      </c>
      <c r="BV12" s="4">
        <f t="shared" si="4"/>
        <v>28.761061946902654</v>
      </c>
    </row>
    <row r="13" spans="1:74">
      <c r="AI13" s="5"/>
      <c r="AJ13" s="5"/>
      <c r="AK13" s="5"/>
      <c r="AL13" s="5"/>
      <c r="AM13" s="5"/>
      <c r="AN13" s="5"/>
      <c r="AO13" s="5"/>
      <c r="AP13" s="5"/>
      <c r="AQ13" s="5"/>
      <c r="AR13" s="3" t="s">
        <v>158</v>
      </c>
      <c r="AS13" s="61">
        <f>+$AA$11</f>
        <v>612</v>
      </c>
      <c r="AT13" s="61">
        <f>+$AA$20</f>
        <v>693</v>
      </c>
      <c r="AU13" s="61">
        <f>+AT13+AS13</f>
        <v>1305</v>
      </c>
      <c r="AV13" s="11">
        <f>+AU13/PASSING!$B$1</f>
        <v>326.25</v>
      </c>
      <c r="AW13" s="4">
        <v>278.0625</v>
      </c>
      <c r="AX13" s="4">
        <f>AV13-AW13</f>
        <v>48.1875</v>
      </c>
      <c r="AZ13" s="4">
        <f>+AS13/PASSING!$B$1</f>
        <v>153</v>
      </c>
      <c r="BA13" s="4">
        <f>+AT13/PASSING!$B$1</f>
        <v>173.25</v>
      </c>
      <c r="BC13" s="4">
        <v>144</v>
      </c>
      <c r="BD13" s="4">
        <v>134.0625</v>
      </c>
      <c r="BF13" s="4"/>
      <c r="BG13" s="4"/>
      <c r="BH13" s="4"/>
      <c r="BJ13" s="4"/>
      <c r="BK13" s="4"/>
      <c r="BL13" s="4"/>
      <c r="BS13" s="3" t="s">
        <v>149</v>
      </c>
      <c r="BT13">
        <v>100</v>
      </c>
      <c r="BU13">
        <v>232</v>
      </c>
      <c r="BV13" s="4">
        <f t="shared" si="4"/>
        <v>43.103448275862064</v>
      </c>
    </row>
    <row r="14" spans="1:74">
      <c r="A14" t="s">
        <v>8</v>
      </c>
      <c r="E14" s="3">
        <f>'[1]Cumulative Stats'!$D16</f>
        <v>103</v>
      </c>
      <c r="F14" s="3">
        <f>'[2]Cumulative Stats'!$D16</f>
        <v>105</v>
      </c>
      <c r="G14" s="3">
        <f>'[3]Cumulative Stats'!$D16</f>
        <v>121</v>
      </c>
      <c r="H14" s="3">
        <f>'[4]Cumulative Stats'!$D16</f>
        <v>102</v>
      </c>
      <c r="I14" s="3">
        <f>'[5]Cumulative Stats'!$D16</f>
        <v>103</v>
      </c>
      <c r="J14" s="3">
        <f>'[6]Cumulative Stats'!$D16</f>
        <v>81</v>
      </c>
      <c r="K14" s="3">
        <f>'[7]Cumulative Stats'!$D16</f>
        <v>81</v>
      </c>
      <c r="L14" s="3">
        <f>'[8]Cumulative Stats'!$D16</f>
        <v>98</v>
      </c>
      <c r="M14" s="3">
        <f>'[9]Cumulative Stats'!$D16</f>
        <v>101</v>
      </c>
      <c r="N14" s="3">
        <f>'[10]Cumulative Stats'!$D16</f>
        <v>96</v>
      </c>
      <c r="O14" s="3">
        <f>'[11]Cumulative Stats'!$D16</f>
        <v>126</v>
      </c>
      <c r="P14" s="3">
        <f>'[12]Cumulative Stats'!$D16</f>
        <v>107</v>
      </c>
      <c r="Q14" s="3">
        <f>'[13]Cumulative Stats'!$D16</f>
        <v>138</v>
      </c>
      <c r="R14" s="3">
        <f>'[14]Cumulative Stats'!$D16</f>
        <v>107</v>
      </c>
      <c r="S14" s="3">
        <f>'[15]Cumulative Stats'!$D16</f>
        <v>110</v>
      </c>
      <c r="T14" s="3">
        <f>'[16]Cumulative Stats'!$D16</f>
        <v>113</v>
      </c>
      <c r="U14" s="3">
        <f>'[17]Cumulative Stats'!$D16</f>
        <v>98</v>
      </c>
      <c r="V14" s="3">
        <f>'[18]Cumulative Stats'!$D16</f>
        <v>83</v>
      </c>
      <c r="W14" s="3">
        <f>'[19]Cumulative Stats'!$D16</f>
        <v>74</v>
      </c>
      <c r="X14" s="3">
        <f>'[20]Cumulative Stats'!$D16</f>
        <v>115</v>
      </c>
      <c r="Y14" s="3">
        <f>'[21]Cumulative Stats'!$D16</f>
        <v>153</v>
      </c>
      <c r="Z14" s="3">
        <f>'[22]Cumulative Stats'!$D16</f>
        <v>122</v>
      </c>
      <c r="AA14" s="3">
        <f>'[23]Cumulative Stats'!$D16</f>
        <v>101</v>
      </c>
      <c r="AB14" s="3">
        <f>'[24]Cumulative Stats'!$D16</f>
        <v>92</v>
      </c>
      <c r="AC14" s="3">
        <f>'[25]Cumulative Stats'!$D16</f>
        <v>115</v>
      </c>
      <c r="AD14" s="3">
        <f>'[26]Cumulative Stats'!$D16</f>
        <v>128</v>
      </c>
      <c r="AE14" s="3">
        <f>'[27]Cumulative Stats'!$D16</f>
        <v>83</v>
      </c>
      <c r="AF14" s="3">
        <f>'[28]Cumulative Stats'!$D16</f>
        <v>127</v>
      </c>
      <c r="AG14" s="3"/>
      <c r="AH14">
        <f>SUM(E14:R14)</f>
        <v>1469</v>
      </c>
      <c r="AI14" s="5">
        <f t="shared" ref="AI14:AI20" si="6">+AH14/$D$1</f>
        <v>52.464285714285715</v>
      </c>
      <c r="AJ14" s="5">
        <f>+BO14/8</f>
        <v>51.174999999999997</v>
      </c>
      <c r="AK14">
        <f>SUM(S14:AF14)</f>
        <v>1514</v>
      </c>
      <c r="AL14" s="5">
        <f t="shared" ref="AL14:AL20" si="7">+AK14/$D$1</f>
        <v>54.071428571428569</v>
      </c>
      <c r="AM14" s="5">
        <f>+BP14/8</f>
        <v>54.45</v>
      </c>
      <c r="AN14" s="5"/>
      <c r="AO14" s="5">
        <f>+(AL14+AI14)/2</f>
        <v>53.267857142857139</v>
      </c>
      <c r="AP14" s="5">
        <f>+(AM14+AJ14)/2</f>
        <v>52.8125</v>
      </c>
      <c r="AQ14" s="5"/>
      <c r="AR14" s="3" t="s">
        <v>149</v>
      </c>
      <c r="AS14" s="61">
        <f>+$J$11</f>
        <v>754</v>
      </c>
      <c r="AT14" s="61">
        <f>+$J$20</f>
        <v>541</v>
      </c>
      <c r="AU14" s="61">
        <f>+AT14+AS14</f>
        <v>1295</v>
      </c>
      <c r="AV14" s="11">
        <f>+AU14/PASSING!$B$1</f>
        <v>323.75</v>
      </c>
      <c r="AW14" s="4">
        <v>300.875</v>
      </c>
      <c r="AX14" s="4">
        <f>AV14-AW14</f>
        <v>22.875</v>
      </c>
      <c r="AZ14" s="4">
        <f>+AS14/PASSING!$B$1</f>
        <v>188.5</v>
      </c>
      <c r="BA14" s="4">
        <f>+AT14/PASSING!$B$1</f>
        <v>135.25</v>
      </c>
      <c r="BC14" s="4">
        <v>154.75</v>
      </c>
      <c r="BD14" s="4">
        <v>146.125</v>
      </c>
      <c r="BF14" s="4"/>
      <c r="BG14" s="4"/>
      <c r="BH14" s="4"/>
      <c r="BJ14" s="4"/>
      <c r="BK14" s="4"/>
      <c r="BL14" s="4"/>
      <c r="BO14">
        <v>409.4</v>
      </c>
      <c r="BP14">
        <v>435.6</v>
      </c>
      <c r="BS14" s="3" t="s">
        <v>150</v>
      </c>
      <c r="BT14">
        <v>103</v>
      </c>
      <c r="BU14">
        <v>248</v>
      </c>
      <c r="BV14" s="4">
        <f t="shared" si="4"/>
        <v>41.532258064516128</v>
      </c>
    </row>
    <row r="15" spans="1:74">
      <c r="A15" t="s">
        <v>9</v>
      </c>
      <c r="E15" s="3">
        <f>'[1]Cumulative Stats'!$D17</f>
        <v>56</v>
      </c>
      <c r="F15" s="3">
        <f>'[2]Cumulative Stats'!$D17</f>
        <v>59</v>
      </c>
      <c r="G15" s="3">
        <f>'[3]Cumulative Stats'!$D17</f>
        <v>65</v>
      </c>
      <c r="H15" s="3">
        <f>'[4]Cumulative Stats'!$D17</f>
        <v>57</v>
      </c>
      <c r="I15" s="3">
        <f>'[5]Cumulative Stats'!$D17</f>
        <v>61</v>
      </c>
      <c r="J15" s="3">
        <f>'[6]Cumulative Stats'!$D17</f>
        <v>48</v>
      </c>
      <c r="K15" s="3">
        <f>'[7]Cumulative Stats'!$D17</f>
        <v>43</v>
      </c>
      <c r="L15" s="3">
        <f>'[8]Cumulative Stats'!$D17</f>
        <v>55</v>
      </c>
      <c r="M15" s="3">
        <f>'[9]Cumulative Stats'!$D17</f>
        <v>48</v>
      </c>
      <c r="N15" s="3">
        <f>'[10]Cumulative Stats'!$D17</f>
        <v>44</v>
      </c>
      <c r="O15" s="3">
        <f>'[11]Cumulative Stats'!$D17</f>
        <v>74</v>
      </c>
      <c r="P15" s="3">
        <f>'[12]Cumulative Stats'!$D17</f>
        <v>63</v>
      </c>
      <c r="Q15" s="3">
        <f>'[13]Cumulative Stats'!$D17</f>
        <v>77</v>
      </c>
      <c r="R15" s="3">
        <f>'[14]Cumulative Stats'!$D17</f>
        <v>75</v>
      </c>
      <c r="S15" s="3">
        <f>'[15]Cumulative Stats'!$D17</f>
        <v>48</v>
      </c>
      <c r="T15" s="3">
        <f>'[16]Cumulative Stats'!$D17</f>
        <v>56</v>
      </c>
      <c r="U15" s="3">
        <f>'[17]Cumulative Stats'!$D17</f>
        <v>58</v>
      </c>
      <c r="V15" s="3">
        <f>'[18]Cumulative Stats'!$D17</f>
        <v>45</v>
      </c>
      <c r="W15" s="3">
        <f>'[19]Cumulative Stats'!$D17</f>
        <v>32</v>
      </c>
      <c r="X15" s="3">
        <f>'[20]Cumulative Stats'!$D17</f>
        <v>57</v>
      </c>
      <c r="Y15" s="3">
        <f>'[21]Cumulative Stats'!$D17</f>
        <v>87</v>
      </c>
      <c r="Z15" s="3">
        <f>'[22]Cumulative Stats'!$D17</f>
        <v>70</v>
      </c>
      <c r="AA15" s="3">
        <f>'[23]Cumulative Stats'!$D17</f>
        <v>51</v>
      </c>
      <c r="AB15" s="3">
        <f>'[24]Cumulative Stats'!$D17</f>
        <v>41</v>
      </c>
      <c r="AC15" s="3">
        <f>'[25]Cumulative Stats'!$D17</f>
        <v>61</v>
      </c>
      <c r="AD15" s="3">
        <f>'[26]Cumulative Stats'!$D17</f>
        <v>47</v>
      </c>
      <c r="AE15" s="3">
        <f>'[27]Cumulative Stats'!$D17</f>
        <v>33</v>
      </c>
      <c r="AF15" s="3">
        <f>'[28]Cumulative Stats'!$D17</f>
        <v>59</v>
      </c>
      <c r="AG15" s="3"/>
      <c r="AH15">
        <f>SUM(E15:R15)</f>
        <v>825</v>
      </c>
      <c r="AI15" s="5">
        <f t="shared" si="6"/>
        <v>29.464285714285715</v>
      </c>
      <c r="AJ15" s="5">
        <f>+BO15/8</f>
        <v>27.887499999999999</v>
      </c>
      <c r="AK15">
        <f>SUM(S15:AF15)</f>
        <v>745</v>
      </c>
      <c r="AL15" s="5">
        <f t="shared" si="7"/>
        <v>26.607142857142858</v>
      </c>
      <c r="AM15" s="5">
        <f>+BP15/8</f>
        <v>28.175000000000001</v>
      </c>
      <c r="AN15" s="5"/>
      <c r="AO15" s="5">
        <f>+(AL15+AI15)/2</f>
        <v>28.035714285714285</v>
      </c>
      <c r="AP15" s="5">
        <f>+(AM15+AJ15)/2</f>
        <v>28.03125</v>
      </c>
      <c r="AQ15" s="5"/>
      <c r="AR15" s="3" t="s">
        <v>110</v>
      </c>
      <c r="AS15" s="61">
        <f>+$H$11</f>
        <v>606</v>
      </c>
      <c r="AT15" s="61">
        <f>+$H$20</f>
        <v>671</v>
      </c>
      <c r="AU15" s="61">
        <f>+AT15+AS15</f>
        <v>1277</v>
      </c>
      <c r="AV15" s="11">
        <f>+AU15/PASSING!$B$1</f>
        <v>319.25</v>
      </c>
      <c r="AW15" s="4">
        <v>334.1875</v>
      </c>
      <c r="AX15" s="4">
        <f>AV15-AW15</f>
        <v>-14.9375</v>
      </c>
      <c r="AZ15" s="4">
        <f>+AS15/PASSING!$B$1</f>
        <v>151.5</v>
      </c>
      <c r="BA15" s="4">
        <f>+AT15/PASSING!$B$1</f>
        <v>167.75</v>
      </c>
      <c r="BC15" s="4">
        <v>155.5</v>
      </c>
      <c r="BD15" s="4">
        <v>178.6875</v>
      </c>
      <c r="BF15" s="4"/>
      <c r="BG15" s="4"/>
      <c r="BH15" s="4"/>
      <c r="BJ15" s="4"/>
      <c r="BK15" s="4"/>
      <c r="BL15" s="4"/>
      <c r="BO15">
        <v>223.1</v>
      </c>
      <c r="BP15">
        <v>225.4</v>
      </c>
      <c r="BS15" s="3" t="s">
        <v>114</v>
      </c>
      <c r="BT15">
        <v>92</v>
      </c>
      <c r="BU15">
        <v>245</v>
      </c>
      <c r="BV15" s="4">
        <f t="shared" si="4"/>
        <v>37.551020408163268</v>
      </c>
    </row>
    <row r="16" spans="1:74">
      <c r="A16" t="s">
        <v>10</v>
      </c>
      <c r="E16" s="4">
        <f>'[1]Cumulative Stats'!$D18</f>
        <v>54.368932038834949</v>
      </c>
      <c r="F16" s="4">
        <f>'[2]Cumulative Stats'!$D18</f>
        <v>56.19047619047619</v>
      </c>
      <c r="G16" s="4">
        <f>'[3]Cumulative Stats'!$D18</f>
        <v>53.719008264462808</v>
      </c>
      <c r="H16" s="4">
        <f>'[4]Cumulative Stats'!$D18</f>
        <v>55.882352941176471</v>
      </c>
      <c r="I16" s="4">
        <f>'[5]Cumulative Stats'!$D18</f>
        <v>59.22330097087378</v>
      </c>
      <c r="J16" s="4">
        <f>'[6]Cumulative Stats'!$D18</f>
        <v>59.259259259259252</v>
      </c>
      <c r="K16" s="4">
        <f>'[7]Cumulative Stats'!$D18</f>
        <v>53.086419753086425</v>
      </c>
      <c r="L16" s="4">
        <f>'[8]Cumulative Stats'!$D18</f>
        <v>56.12244897959183</v>
      </c>
      <c r="M16" s="4">
        <f>'[9]Cumulative Stats'!$D18</f>
        <v>47.524752475247524</v>
      </c>
      <c r="N16" s="4">
        <f>'[10]Cumulative Stats'!$D18</f>
        <v>45.833333333333329</v>
      </c>
      <c r="O16" s="4">
        <f>'[11]Cumulative Stats'!$D18</f>
        <v>58.730158730158735</v>
      </c>
      <c r="P16" s="4">
        <f>'[12]Cumulative Stats'!$D18</f>
        <v>58.878504672897193</v>
      </c>
      <c r="Q16" s="4">
        <f>'[13]Cumulative Stats'!$D18</f>
        <v>55.797101449275367</v>
      </c>
      <c r="R16" s="4">
        <f>'[14]Cumulative Stats'!$D18</f>
        <v>70.09345794392523</v>
      </c>
      <c r="S16" s="4">
        <f>'[15]Cumulative Stats'!$D18</f>
        <v>43.636363636363633</v>
      </c>
      <c r="T16" s="4">
        <f>'[16]Cumulative Stats'!$D18</f>
        <v>49.557522123893804</v>
      </c>
      <c r="U16" s="4">
        <f>'[17]Cumulative Stats'!$D18</f>
        <v>59.183673469387756</v>
      </c>
      <c r="V16" s="4">
        <f>'[18]Cumulative Stats'!$D18</f>
        <v>54.216867469879517</v>
      </c>
      <c r="W16" s="4">
        <f>'[19]Cumulative Stats'!$D18</f>
        <v>43.243243243243242</v>
      </c>
      <c r="X16" s="4">
        <f>'[20]Cumulative Stats'!$D18</f>
        <v>49.565217391304351</v>
      </c>
      <c r="Y16" s="4">
        <f>'[21]Cumulative Stats'!$D18</f>
        <v>56.862745098039213</v>
      </c>
      <c r="Z16" s="4">
        <f>'[22]Cumulative Stats'!$D18</f>
        <v>57.377049180327866</v>
      </c>
      <c r="AA16" s="4">
        <f>'[23]Cumulative Stats'!$D18</f>
        <v>50.495049504950494</v>
      </c>
      <c r="AB16" s="4">
        <f>'[24]Cumulative Stats'!$D18</f>
        <v>44.565217391304344</v>
      </c>
      <c r="AC16" s="4">
        <f>'[25]Cumulative Stats'!$D18</f>
        <v>53.04347826086957</v>
      </c>
      <c r="AD16" s="4">
        <f>'[26]Cumulative Stats'!$D18</f>
        <v>36.71875</v>
      </c>
      <c r="AE16" s="4">
        <f>'[27]Cumulative Stats'!$D18</f>
        <v>39.75903614457831</v>
      </c>
      <c r="AF16" s="4">
        <f>'[28]Cumulative Stats'!$D18</f>
        <v>46.45669291338583</v>
      </c>
      <c r="AG16" s="4"/>
      <c r="AI16" s="5">
        <f>+AH15/AH14</f>
        <v>0.56160653505786251</v>
      </c>
      <c r="AJ16" s="5">
        <f>+AJ15/AJ14</f>
        <v>0.5449438202247191</v>
      </c>
      <c r="AK16" s="5"/>
      <c r="AL16" s="5">
        <f>+AK15/AK14</f>
        <v>0.49207397622192867</v>
      </c>
      <c r="AM16" s="5">
        <f>+AM15/AM14</f>
        <v>0.51744719926538107</v>
      </c>
      <c r="AN16" s="77"/>
      <c r="AO16" s="11">
        <f>+AO15/AO14*100</f>
        <v>52.631578947368418</v>
      </c>
      <c r="AP16" s="11">
        <f>+AP15/AP14*100</f>
        <v>53.07692307692308</v>
      </c>
      <c r="AQ16" s="69">
        <f>+(AO16-AP16)/AP16</f>
        <v>-8.3905415713197273E-3</v>
      </c>
      <c r="AR16" s="3" t="s">
        <v>154</v>
      </c>
      <c r="AS16" s="61">
        <f>+$O$11</f>
        <v>403</v>
      </c>
      <c r="AT16" s="61">
        <f>+$O$20</f>
        <v>821</v>
      </c>
      <c r="AU16" s="61">
        <f>+AT16+AS16</f>
        <v>1224</v>
      </c>
      <c r="AV16" s="11">
        <f>+AU16/PASSING!$B$1</f>
        <v>306</v>
      </c>
      <c r="AW16" s="4">
        <v>307.0625</v>
      </c>
      <c r="AX16" s="4">
        <f>AV16-AW16</f>
        <v>-1.0625</v>
      </c>
      <c r="AZ16" s="4">
        <f>+AS16/PASSING!$B$1</f>
        <v>100.75</v>
      </c>
      <c r="BA16" s="4">
        <f>+AT16/PASSING!$B$1</f>
        <v>205.25</v>
      </c>
      <c r="BC16" s="4">
        <v>136.625</v>
      </c>
      <c r="BD16" s="4">
        <v>170.4375</v>
      </c>
      <c r="BF16" s="4"/>
      <c r="BG16" s="4"/>
      <c r="BH16" s="4"/>
      <c r="BJ16" s="4"/>
      <c r="BK16" s="4"/>
      <c r="BL16" s="4"/>
      <c r="BS16" s="3" t="s">
        <v>151</v>
      </c>
      <c r="BT16">
        <v>98</v>
      </c>
      <c r="BU16">
        <v>215</v>
      </c>
      <c r="BV16" s="4">
        <f t="shared" si="4"/>
        <v>45.581395348837212</v>
      </c>
    </row>
    <row r="17" spans="1:74">
      <c r="A17" t="s">
        <v>11</v>
      </c>
      <c r="E17" s="3">
        <f>'[1]Cumulative Stats'!$D19</f>
        <v>640</v>
      </c>
      <c r="F17" s="3">
        <f>'[2]Cumulative Stats'!$D19</f>
        <v>728</v>
      </c>
      <c r="G17" s="3">
        <f>'[3]Cumulative Stats'!$D19</f>
        <v>826</v>
      </c>
      <c r="H17" s="3">
        <f>'[4]Cumulative Stats'!$D19</f>
        <v>736</v>
      </c>
      <c r="I17" s="3">
        <f>'[5]Cumulative Stats'!$D19</f>
        <v>657</v>
      </c>
      <c r="J17" s="3">
        <f>'[6]Cumulative Stats'!$D19</f>
        <v>564</v>
      </c>
      <c r="K17" s="3">
        <f>'[7]Cumulative Stats'!$D19</f>
        <v>497</v>
      </c>
      <c r="L17" s="3">
        <f>'[8]Cumulative Stats'!$D19</f>
        <v>571</v>
      </c>
      <c r="M17" s="3">
        <f>'[9]Cumulative Stats'!$D19</f>
        <v>776</v>
      </c>
      <c r="N17" s="3">
        <f>'[10]Cumulative Stats'!$D19</f>
        <v>898</v>
      </c>
      <c r="O17" s="3">
        <f>'[11]Cumulative Stats'!$D19</f>
        <v>888</v>
      </c>
      <c r="P17" s="3">
        <f>'[12]Cumulative Stats'!$D19</f>
        <v>842</v>
      </c>
      <c r="Q17" s="3">
        <f>'[13]Cumulative Stats'!$D19</f>
        <v>1007</v>
      </c>
      <c r="R17" s="3">
        <f>'[14]Cumulative Stats'!$D19</f>
        <v>934</v>
      </c>
      <c r="S17" s="3">
        <f>'[15]Cumulative Stats'!$D19</f>
        <v>722</v>
      </c>
      <c r="T17" s="3">
        <f>'[16]Cumulative Stats'!$D19</f>
        <v>695</v>
      </c>
      <c r="U17" s="3">
        <f>'[17]Cumulative Stats'!$D19</f>
        <v>567</v>
      </c>
      <c r="V17" s="3">
        <f>'[18]Cumulative Stats'!$D19</f>
        <v>397</v>
      </c>
      <c r="W17" s="3">
        <f>'[19]Cumulative Stats'!$D19</f>
        <v>386</v>
      </c>
      <c r="X17" s="3">
        <f>'[20]Cumulative Stats'!$D19</f>
        <v>918</v>
      </c>
      <c r="Y17" s="3">
        <f>'[21]Cumulative Stats'!$D19</f>
        <v>826</v>
      </c>
      <c r="Z17" s="3">
        <f>'[22]Cumulative Stats'!$D19</f>
        <v>1080</v>
      </c>
      <c r="AA17" s="3">
        <f>'[23]Cumulative Stats'!$D19</f>
        <v>764</v>
      </c>
      <c r="AB17" s="3">
        <f>'[24]Cumulative Stats'!$D19</f>
        <v>512</v>
      </c>
      <c r="AC17" s="3">
        <f>'[25]Cumulative Stats'!$D19</f>
        <v>803</v>
      </c>
      <c r="AD17" s="3">
        <f>'[26]Cumulative Stats'!$D19</f>
        <v>571</v>
      </c>
      <c r="AE17" s="3">
        <f>'[27]Cumulative Stats'!$D19</f>
        <v>426</v>
      </c>
      <c r="AF17" s="3">
        <f>'[28]Cumulative Stats'!$D19</f>
        <v>820</v>
      </c>
      <c r="AG17" s="3"/>
      <c r="AH17">
        <f>SUM(E17:R17)</f>
        <v>10564</v>
      </c>
      <c r="AI17" s="5">
        <f t="shared" si="6"/>
        <v>377.28571428571428</v>
      </c>
      <c r="AJ17" s="5">
        <f>+BO17/8</f>
        <v>358.3</v>
      </c>
      <c r="AK17">
        <f>SUM(S17:AF17)</f>
        <v>9487</v>
      </c>
      <c r="AL17" s="5">
        <f t="shared" si="7"/>
        <v>338.82142857142856</v>
      </c>
      <c r="AM17" s="5">
        <f>+BP17/8</f>
        <v>352.02499999999998</v>
      </c>
      <c r="AN17" s="77"/>
      <c r="AO17" s="5">
        <f t="shared" ref="AO17:AP20" si="8">+(AL17+AI17)/2</f>
        <v>358.05357142857144</v>
      </c>
      <c r="AP17" s="5">
        <f t="shared" si="8"/>
        <v>355.16250000000002</v>
      </c>
      <c r="AQ17" s="69">
        <f>+(AO17-AP17)/AP17</f>
        <v>8.1401370599976687E-3</v>
      </c>
      <c r="AR17" s="3" t="s">
        <v>109</v>
      </c>
      <c r="AS17" s="61">
        <f>+$T$11</f>
        <v>588</v>
      </c>
      <c r="AT17" s="61">
        <f>+$T$20</f>
        <v>630</v>
      </c>
      <c r="AU17" s="61">
        <f>+AT17+AS17</f>
        <v>1218</v>
      </c>
      <c r="AV17" s="11">
        <f>+AU17/PASSING!$B$1</f>
        <v>304.5</v>
      </c>
      <c r="AW17" s="4">
        <v>278.6875</v>
      </c>
      <c r="AX17" s="4">
        <f>AV17-AW17</f>
        <v>25.8125</v>
      </c>
      <c r="AZ17" s="4">
        <f>+AS17/PASSING!$B$1</f>
        <v>147</v>
      </c>
      <c r="BA17" s="4">
        <f>+AT17/PASSING!$B$1</f>
        <v>157.5</v>
      </c>
      <c r="BC17" s="4">
        <v>157.875</v>
      </c>
      <c r="BD17" s="4">
        <v>120.8125</v>
      </c>
      <c r="BF17" s="4"/>
      <c r="BG17" s="4"/>
      <c r="BH17" s="4"/>
      <c r="BJ17" s="4"/>
      <c r="BK17" s="4"/>
      <c r="BL17" s="4"/>
      <c r="BO17">
        <v>2866.4</v>
      </c>
      <c r="BP17">
        <v>2816.2</v>
      </c>
      <c r="BS17" s="3" t="s">
        <v>115</v>
      </c>
      <c r="BT17">
        <v>120</v>
      </c>
      <c r="BU17">
        <v>262</v>
      </c>
      <c r="BV17" s="4">
        <f t="shared" si="4"/>
        <v>45.801526717557252</v>
      </c>
    </row>
    <row r="18" spans="1:74">
      <c r="A18" t="s">
        <v>12</v>
      </c>
      <c r="E18" s="3">
        <f>'[1]Cumulative Stats'!$D20</f>
        <v>12</v>
      </c>
      <c r="F18" s="3">
        <f>'[2]Cumulative Stats'!$D20</f>
        <v>11</v>
      </c>
      <c r="G18" s="3">
        <f>'[3]Cumulative Stats'!$D20</f>
        <v>4</v>
      </c>
      <c r="H18" s="3">
        <f>'[4]Cumulative Stats'!$D20</f>
        <v>8</v>
      </c>
      <c r="I18" s="3">
        <f>'[5]Cumulative Stats'!$D20</f>
        <v>7</v>
      </c>
      <c r="J18" s="3">
        <f>'[6]Cumulative Stats'!$D20</f>
        <v>3</v>
      </c>
      <c r="K18" s="3">
        <f>'[7]Cumulative Stats'!$D20</f>
        <v>3</v>
      </c>
      <c r="L18" s="3">
        <f>'[8]Cumulative Stats'!$D20</f>
        <v>5</v>
      </c>
      <c r="M18" s="3">
        <f>'[9]Cumulative Stats'!$D20</f>
        <v>1</v>
      </c>
      <c r="N18" s="3">
        <f>'[10]Cumulative Stats'!$D20</f>
        <v>9</v>
      </c>
      <c r="O18" s="3">
        <f>'[11]Cumulative Stats'!$D20</f>
        <v>9</v>
      </c>
      <c r="P18" s="3">
        <f>'[12]Cumulative Stats'!$D20</f>
        <v>4</v>
      </c>
      <c r="Q18" s="3">
        <f>'[13]Cumulative Stats'!$D20</f>
        <v>12</v>
      </c>
      <c r="R18" s="3">
        <f>'[14]Cumulative Stats'!$D20</f>
        <v>7</v>
      </c>
      <c r="S18" s="3">
        <f>'[15]Cumulative Stats'!$D20</f>
        <v>26</v>
      </c>
      <c r="T18" s="3">
        <f>'[16]Cumulative Stats'!$D20</f>
        <v>9</v>
      </c>
      <c r="U18" s="3">
        <f>'[17]Cumulative Stats'!$D20</f>
        <v>7</v>
      </c>
      <c r="V18" s="3">
        <f>'[18]Cumulative Stats'!$D20</f>
        <v>18</v>
      </c>
      <c r="W18" s="3">
        <f>'[19]Cumulative Stats'!$D20</f>
        <v>9</v>
      </c>
      <c r="X18" s="3">
        <f>'[20]Cumulative Stats'!$D20</f>
        <v>9</v>
      </c>
      <c r="Y18" s="3">
        <f>'[21]Cumulative Stats'!$D20</f>
        <v>5</v>
      </c>
      <c r="Z18" s="3">
        <f>'[22]Cumulative Stats'!$D20</f>
        <v>10</v>
      </c>
      <c r="AA18" s="3">
        <f>'[23]Cumulative Stats'!$D20</f>
        <v>10</v>
      </c>
      <c r="AB18" s="3">
        <f>'[24]Cumulative Stats'!$D20</f>
        <v>12</v>
      </c>
      <c r="AC18" s="3">
        <f>'[25]Cumulative Stats'!$D20</f>
        <v>8</v>
      </c>
      <c r="AD18" s="3">
        <f>'[26]Cumulative Stats'!$D20</f>
        <v>4</v>
      </c>
      <c r="AE18" s="3">
        <f>'[27]Cumulative Stats'!$D20</f>
        <v>12</v>
      </c>
      <c r="AF18" s="3">
        <f>'[28]Cumulative Stats'!$D20</f>
        <v>13</v>
      </c>
      <c r="AG18" s="3"/>
      <c r="AH18">
        <f>SUM(E18:R18)</f>
        <v>95</v>
      </c>
      <c r="AI18" s="5">
        <f t="shared" si="6"/>
        <v>3.3928571428571428</v>
      </c>
      <c r="AJ18" s="5">
        <f>+BO18/8</f>
        <v>4.2125000000000004</v>
      </c>
      <c r="AK18">
        <f>SUM(S18:AF18)</f>
        <v>152</v>
      </c>
      <c r="AL18" s="5">
        <f t="shared" si="7"/>
        <v>5.4285714285714288</v>
      </c>
      <c r="AM18" s="5">
        <f>+BP18/8</f>
        <v>4.9000000000000004</v>
      </c>
      <c r="AN18" s="5">
        <f>+AO18+AO14</f>
        <v>57.678571428571423</v>
      </c>
      <c r="AO18" s="44">
        <f t="shared" si="8"/>
        <v>4.4107142857142856</v>
      </c>
      <c r="AP18" s="44">
        <f t="shared" si="8"/>
        <v>4.5562500000000004</v>
      </c>
      <c r="AQ18" s="5">
        <f>+AP18+AP14</f>
        <v>57.368749999999999</v>
      </c>
      <c r="AR18" s="3" t="s">
        <v>119</v>
      </c>
      <c r="AS18" s="61">
        <f>+$AC$11</f>
        <v>452</v>
      </c>
      <c r="AT18" s="61">
        <f>+$AC$20</f>
        <v>728</v>
      </c>
      <c r="AU18" s="61">
        <f>+AT18+AS18</f>
        <v>1180</v>
      </c>
      <c r="AV18" s="11">
        <f>+AU18/PASSING!$B$1</f>
        <v>295</v>
      </c>
      <c r="AW18" s="4">
        <v>320.3125</v>
      </c>
      <c r="AX18" s="4">
        <f>AV18-AW18</f>
        <v>-25.3125</v>
      </c>
      <c r="AZ18" s="4">
        <f>+AS18/PASSING!$B$1</f>
        <v>113</v>
      </c>
      <c r="BA18" s="4">
        <f>+AT18/PASSING!$B$1</f>
        <v>182</v>
      </c>
      <c r="BC18" s="4">
        <v>122.125</v>
      </c>
      <c r="BD18" s="4">
        <v>198.1875</v>
      </c>
      <c r="BF18" s="4"/>
      <c r="BG18" s="4"/>
      <c r="BH18" s="4"/>
      <c r="BJ18" s="4"/>
      <c r="BK18" s="4"/>
      <c r="BL18" s="4"/>
      <c r="BO18">
        <v>33.700000000000003</v>
      </c>
      <c r="BP18">
        <v>39.200000000000003</v>
      </c>
      <c r="BS18" s="3" t="s">
        <v>152</v>
      </c>
      <c r="BT18">
        <v>92</v>
      </c>
      <c r="BU18">
        <v>203</v>
      </c>
      <c r="BV18" s="4">
        <f t="shared" si="4"/>
        <v>45.320197044334975</v>
      </c>
    </row>
    <row r="19" spans="1:74">
      <c r="A19" t="s">
        <v>13</v>
      </c>
      <c r="E19" s="3">
        <f>'[1]Cumulative Stats'!$D21</f>
        <v>81</v>
      </c>
      <c r="F19" s="3">
        <f>'[2]Cumulative Stats'!$D21</f>
        <v>64</v>
      </c>
      <c r="G19" s="3">
        <f>'[3]Cumulative Stats'!$D21</f>
        <v>21</v>
      </c>
      <c r="H19" s="3">
        <f>'[4]Cumulative Stats'!$D21</f>
        <v>65</v>
      </c>
      <c r="I19" s="3">
        <f>'[5]Cumulative Stats'!$D21</f>
        <v>63</v>
      </c>
      <c r="J19" s="3">
        <f>'[6]Cumulative Stats'!$D21</f>
        <v>23</v>
      </c>
      <c r="K19" s="3">
        <f>'[7]Cumulative Stats'!$D21</f>
        <v>24</v>
      </c>
      <c r="L19" s="3">
        <f>'[8]Cumulative Stats'!$D21</f>
        <v>25</v>
      </c>
      <c r="M19" s="3">
        <f>'[9]Cumulative Stats'!$D21</f>
        <v>3</v>
      </c>
      <c r="N19" s="3">
        <f>'[10]Cumulative Stats'!$D21</f>
        <v>69</v>
      </c>
      <c r="O19" s="3">
        <f>'[11]Cumulative Stats'!$D21</f>
        <v>67</v>
      </c>
      <c r="P19" s="3">
        <f>'[12]Cumulative Stats'!$D21</f>
        <v>19</v>
      </c>
      <c r="Q19" s="3">
        <f>'[13]Cumulative Stats'!$D21</f>
        <v>92</v>
      </c>
      <c r="R19" s="3">
        <f>'[14]Cumulative Stats'!$D21</f>
        <v>43</v>
      </c>
      <c r="S19" s="3">
        <f>'[15]Cumulative Stats'!$D21</f>
        <v>225</v>
      </c>
      <c r="T19" s="3">
        <f>'[16]Cumulative Stats'!$D21</f>
        <v>65</v>
      </c>
      <c r="U19" s="3">
        <f>'[17]Cumulative Stats'!$D21</f>
        <v>71</v>
      </c>
      <c r="V19" s="3">
        <f>'[18]Cumulative Stats'!$D21</f>
        <v>162</v>
      </c>
      <c r="W19" s="3">
        <f>'[19]Cumulative Stats'!$D21</f>
        <v>50</v>
      </c>
      <c r="X19" s="3">
        <f>'[20]Cumulative Stats'!$D21</f>
        <v>73</v>
      </c>
      <c r="Y19" s="3">
        <f>'[21]Cumulative Stats'!$D21</f>
        <v>45</v>
      </c>
      <c r="Z19" s="3">
        <f>'[22]Cumulative Stats'!$D21</f>
        <v>66</v>
      </c>
      <c r="AA19" s="3">
        <f>'[23]Cumulative Stats'!$D21</f>
        <v>71</v>
      </c>
      <c r="AB19" s="3">
        <f>'[24]Cumulative Stats'!$D21</f>
        <v>87</v>
      </c>
      <c r="AC19" s="3">
        <f>'[25]Cumulative Stats'!$D21</f>
        <v>75</v>
      </c>
      <c r="AD19" s="3">
        <f>'[26]Cumulative Stats'!$D21</f>
        <v>24</v>
      </c>
      <c r="AE19" s="3">
        <f>'[27]Cumulative Stats'!$D21</f>
        <v>106</v>
      </c>
      <c r="AF19" s="3">
        <f>'[28]Cumulative Stats'!$D21</f>
        <v>120</v>
      </c>
      <c r="AG19" s="3"/>
      <c r="AH19">
        <f>SUM(E19:R19)</f>
        <v>659</v>
      </c>
      <c r="AI19" s="5">
        <f t="shared" si="6"/>
        <v>23.535714285714285</v>
      </c>
      <c r="AJ19" s="5">
        <f>+BO19/8</f>
        <v>34.587499999999999</v>
      </c>
      <c r="AK19">
        <f>SUM(S19:AF19)</f>
        <v>1240</v>
      </c>
      <c r="AL19" s="5">
        <f t="shared" si="7"/>
        <v>44.285714285714285</v>
      </c>
      <c r="AM19" s="5">
        <f>+BP19/8</f>
        <v>40.4</v>
      </c>
      <c r="AN19" s="5">
        <f>+AO19/AO18</f>
        <v>7.6882591093117405</v>
      </c>
      <c r="AO19" s="5">
        <f t="shared" si="8"/>
        <v>33.910714285714285</v>
      </c>
      <c r="AP19" s="5">
        <f t="shared" si="8"/>
        <v>37.493749999999999</v>
      </c>
      <c r="AQ19" s="5">
        <f>+AP19/AP18</f>
        <v>8.229080932784635</v>
      </c>
      <c r="AR19" s="3" t="s">
        <v>116</v>
      </c>
      <c r="AS19" s="61">
        <f>+$AB$11</f>
        <v>744</v>
      </c>
      <c r="AT19" s="61">
        <f>+$AB$20</f>
        <v>425</v>
      </c>
      <c r="AU19" s="61">
        <f>+AT19+AS19</f>
        <v>1169</v>
      </c>
      <c r="AV19" s="11">
        <f>+AU19/PASSING!$B$1</f>
        <v>292.25</v>
      </c>
      <c r="AW19" s="4">
        <v>290.8125</v>
      </c>
      <c r="AX19" s="4">
        <f>AV19-AW19</f>
        <v>1.4375</v>
      </c>
      <c r="AZ19" s="4">
        <f>+AS19/PASSING!$B$1</f>
        <v>186</v>
      </c>
      <c r="BA19" s="4">
        <f>+AT19/PASSING!$B$1</f>
        <v>106.25</v>
      </c>
      <c r="BC19" s="4">
        <v>153.5</v>
      </c>
      <c r="BD19" s="4">
        <v>137.3125</v>
      </c>
      <c r="BF19" s="4"/>
      <c r="BG19" s="4"/>
      <c r="BH19" s="4"/>
      <c r="BJ19" s="4"/>
      <c r="BK19" s="4"/>
      <c r="BL19" s="4"/>
      <c r="BO19">
        <v>276.7</v>
      </c>
      <c r="BP19">
        <v>323.2</v>
      </c>
      <c r="BS19" s="3" t="s">
        <v>157</v>
      </c>
      <c r="BT19">
        <v>88</v>
      </c>
      <c r="BU19">
        <v>232</v>
      </c>
      <c r="BV19" s="4">
        <f t="shared" si="4"/>
        <v>37.931034482758619</v>
      </c>
    </row>
    <row r="20" spans="1:74">
      <c r="A20" t="s">
        <v>14</v>
      </c>
      <c r="E20">
        <f>'[1]Cumulative Stats'!$D22</f>
        <v>559</v>
      </c>
      <c r="F20">
        <f>'[2]Cumulative Stats'!$D22</f>
        <v>664</v>
      </c>
      <c r="G20">
        <f>'[3]Cumulative Stats'!$D22</f>
        <v>805</v>
      </c>
      <c r="H20">
        <f>'[4]Cumulative Stats'!$D22</f>
        <v>671</v>
      </c>
      <c r="I20">
        <f>'[5]Cumulative Stats'!$D22</f>
        <v>594</v>
      </c>
      <c r="J20">
        <f>'[6]Cumulative Stats'!$D22</f>
        <v>541</v>
      </c>
      <c r="K20">
        <f>'[7]Cumulative Stats'!$D22</f>
        <v>473</v>
      </c>
      <c r="L20">
        <f>'[8]Cumulative Stats'!$D22</f>
        <v>546</v>
      </c>
      <c r="M20">
        <f>'[9]Cumulative Stats'!$D22</f>
        <v>773</v>
      </c>
      <c r="N20">
        <f>'[10]Cumulative Stats'!$D22</f>
        <v>829</v>
      </c>
      <c r="O20">
        <f>'[11]Cumulative Stats'!$D22</f>
        <v>821</v>
      </c>
      <c r="P20">
        <f>'[12]Cumulative Stats'!$D22</f>
        <v>823</v>
      </c>
      <c r="Q20">
        <f>'[13]Cumulative Stats'!$D22</f>
        <v>915</v>
      </c>
      <c r="R20">
        <f>'[14]Cumulative Stats'!$D22</f>
        <v>891</v>
      </c>
      <c r="S20">
        <f>'[15]Cumulative Stats'!$D22</f>
        <v>497</v>
      </c>
      <c r="T20">
        <f>'[16]Cumulative Stats'!$D22</f>
        <v>630</v>
      </c>
      <c r="U20">
        <f>'[17]Cumulative Stats'!$D22</f>
        <v>496</v>
      </c>
      <c r="V20">
        <f>'[18]Cumulative Stats'!$D22</f>
        <v>235</v>
      </c>
      <c r="W20">
        <f>'[19]Cumulative Stats'!$D22</f>
        <v>336</v>
      </c>
      <c r="X20">
        <f>'[20]Cumulative Stats'!$D22</f>
        <v>845</v>
      </c>
      <c r="Y20">
        <f>'[21]Cumulative Stats'!$D22</f>
        <v>781</v>
      </c>
      <c r="Z20">
        <f>'[22]Cumulative Stats'!$D22</f>
        <v>1014</v>
      </c>
      <c r="AA20">
        <f>'[23]Cumulative Stats'!$D22</f>
        <v>693</v>
      </c>
      <c r="AB20">
        <f>'[24]Cumulative Stats'!$D22</f>
        <v>425</v>
      </c>
      <c r="AC20">
        <f>'[25]Cumulative Stats'!$D22</f>
        <v>728</v>
      </c>
      <c r="AD20">
        <f>'[26]Cumulative Stats'!$D22</f>
        <v>547</v>
      </c>
      <c r="AE20">
        <f>'[27]Cumulative Stats'!$D22</f>
        <v>320</v>
      </c>
      <c r="AF20">
        <f>'[28]Cumulative Stats'!$D22</f>
        <v>700</v>
      </c>
      <c r="AH20">
        <f>SUM(E20:R20)</f>
        <v>9905</v>
      </c>
      <c r="AI20" s="5">
        <f t="shared" si="6"/>
        <v>353.75</v>
      </c>
      <c r="AJ20" s="5">
        <f>+BO20/8</f>
        <v>323.71249999999998</v>
      </c>
      <c r="AK20">
        <f>SUM(S20:AF20)</f>
        <v>8247</v>
      </c>
      <c r="AL20" s="5">
        <f t="shared" si="7"/>
        <v>294.53571428571428</v>
      </c>
      <c r="AM20" s="5">
        <f>+BP20/8</f>
        <v>311.625</v>
      </c>
      <c r="AN20" s="5"/>
      <c r="AO20" s="44">
        <f t="shared" si="8"/>
        <v>324.14285714285711</v>
      </c>
      <c r="AP20" s="44">
        <f t="shared" si="8"/>
        <v>317.66874999999999</v>
      </c>
      <c r="AQ20" s="69">
        <f>+(AO20-AP20)/AP20</f>
        <v>2.0380056719010359E-2</v>
      </c>
      <c r="AR20" s="3" t="s">
        <v>118</v>
      </c>
      <c r="AS20" s="61">
        <f>+$AD$11</f>
        <v>605</v>
      </c>
      <c r="AT20" s="61">
        <f>+$AD$20</f>
        <v>547</v>
      </c>
      <c r="AU20" s="61">
        <f>+AT20+AS20</f>
        <v>1152</v>
      </c>
      <c r="AV20" s="11">
        <f>+AU20/PASSING!$B$1</f>
        <v>288</v>
      </c>
      <c r="AW20" s="4">
        <v>252.9375</v>
      </c>
      <c r="AX20" s="4">
        <f>AV20-AW20</f>
        <v>35.0625</v>
      </c>
      <c r="AZ20" s="4">
        <f>+AS20/PASSING!$B$1</f>
        <v>151.25</v>
      </c>
      <c r="BA20" s="4">
        <f>+AT20/PASSING!$B$1</f>
        <v>136.75</v>
      </c>
      <c r="BC20" s="4">
        <v>130.6875</v>
      </c>
      <c r="BD20" s="4">
        <v>122.25</v>
      </c>
      <c r="BF20" s="4"/>
      <c r="BG20" s="4"/>
      <c r="BH20" s="4"/>
      <c r="BJ20" s="4"/>
      <c r="BK20" s="4"/>
      <c r="BL20" s="4"/>
      <c r="BO20">
        <v>2589.6999999999998</v>
      </c>
      <c r="BP20">
        <v>2493</v>
      </c>
      <c r="BS20" s="3" t="s">
        <v>158</v>
      </c>
      <c r="BT20">
        <v>75</v>
      </c>
      <c r="BU20">
        <v>237</v>
      </c>
      <c r="BV20" s="4">
        <f t="shared" si="4"/>
        <v>31.645569620253166</v>
      </c>
    </row>
    <row r="21" spans="1:74">
      <c r="A21" t="s">
        <v>15</v>
      </c>
      <c r="E21" s="5">
        <f>'[1]Cumulative Stats'!$D23</f>
        <v>4.8608695652173912</v>
      </c>
      <c r="F21" s="5">
        <f>'[2]Cumulative Stats'!$D23</f>
        <v>5.7241379310344831</v>
      </c>
      <c r="G21" s="5">
        <f>'[3]Cumulative Stats'!$D23</f>
        <v>6.44</v>
      </c>
      <c r="H21" s="5">
        <f>'[4]Cumulative Stats'!$D23</f>
        <v>6.1</v>
      </c>
      <c r="I21" s="5">
        <f>'[5]Cumulative Stats'!$D23</f>
        <v>5.4</v>
      </c>
      <c r="J21" s="5">
        <f>'[6]Cumulative Stats'!$D23</f>
        <v>6.4404761904761907</v>
      </c>
      <c r="K21" s="5">
        <f>'[7]Cumulative Stats'!$D23</f>
        <v>5.6309523809523814</v>
      </c>
      <c r="L21" s="5">
        <f>'[8]Cumulative Stats'!$D23</f>
        <v>5.3009708737864081</v>
      </c>
      <c r="M21" s="5">
        <f>'[9]Cumulative Stats'!$D23</f>
        <v>7.5784313725490193</v>
      </c>
      <c r="N21" s="5">
        <f>'[10]Cumulative Stats'!$D23</f>
        <v>7.8952380952380956</v>
      </c>
      <c r="O21" s="5">
        <f>'[11]Cumulative Stats'!$D23</f>
        <v>6.0814814814814815</v>
      </c>
      <c r="P21" s="5">
        <f>'[12]Cumulative Stats'!$D23</f>
        <v>7.4144144144144146</v>
      </c>
      <c r="Q21" s="5">
        <f>'[13]Cumulative Stats'!$D23</f>
        <v>6.1</v>
      </c>
      <c r="R21" s="5">
        <f>'[14]Cumulative Stats'!$D23</f>
        <v>7.8157894736842106</v>
      </c>
      <c r="S21" s="5">
        <f>'[15]Cumulative Stats'!$D23</f>
        <v>3.6544117647058822</v>
      </c>
      <c r="T21" s="5">
        <f>'[16]Cumulative Stats'!$D23</f>
        <v>5.1639344262295079</v>
      </c>
      <c r="U21" s="5">
        <f>'[17]Cumulative Stats'!$D23</f>
        <v>4.7238095238095239</v>
      </c>
      <c r="V21" s="5">
        <f>'[18]Cumulative Stats'!$D23</f>
        <v>2.3267326732673266</v>
      </c>
      <c r="W21" s="5">
        <f>'[19]Cumulative Stats'!$D23</f>
        <v>4.0481927710843371</v>
      </c>
      <c r="X21" s="5">
        <f>'[20]Cumulative Stats'!$D23</f>
        <v>6.814516129032258</v>
      </c>
      <c r="Y21" s="5">
        <f>'[21]Cumulative Stats'!$D23</f>
        <v>4.943037974683544</v>
      </c>
      <c r="Z21" s="5">
        <f>'[22]Cumulative Stats'!$D23</f>
        <v>7.6818181818181817</v>
      </c>
      <c r="AA21" s="5">
        <f>'[23]Cumulative Stats'!$D23</f>
        <v>6.243243243243243</v>
      </c>
      <c r="AB21" s="5">
        <f>'[24]Cumulative Stats'!$D23</f>
        <v>4.0865384615384617</v>
      </c>
      <c r="AC21" s="5">
        <f>'[25]Cumulative Stats'!$D23</f>
        <v>5.9186991869918701</v>
      </c>
      <c r="AD21" s="5">
        <f>'[26]Cumulative Stats'!$D23</f>
        <v>4.1439393939393936</v>
      </c>
      <c r="AE21" s="5">
        <f>'[27]Cumulative Stats'!$D23</f>
        <v>3.3684210526315788</v>
      </c>
      <c r="AF21" s="5">
        <f>'[28]Cumulative Stats'!$D23</f>
        <v>5</v>
      </c>
      <c r="AG21" s="5"/>
      <c r="AI21" s="18">
        <f>+AH20/(AH14+AH18)</f>
        <v>6.3331202046035804</v>
      </c>
      <c r="AJ21" s="18">
        <f>+AJ20/(AJ14+AJ18)</f>
        <v>5.8445046264951479</v>
      </c>
      <c r="AK21" s="18"/>
      <c r="AL21" s="18">
        <f>+AK20/(AK14+AK18)</f>
        <v>4.9501800720288118</v>
      </c>
      <c r="AM21" s="18">
        <f>+AM20/(AM14+AM18)</f>
        <v>5.250631844987363</v>
      </c>
      <c r="AN21" s="5"/>
      <c r="AO21" s="18">
        <f>+AO20/(AO14+AO18)</f>
        <v>5.6198142414860683</v>
      </c>
      <c r="AP21" s="18">
        <f>+AP20/(AP14+AP18)</f>
        <v>5.5373134328358207</v>
      </c>
      <c r="AQ21" s="69"/>
      <c r="AR21" s="3" t="s">
        <v>148</v>
      </c>
      <c r="AS21" s="61">
        <f>+$I$11</f>
        <v>543</v>
      </c>
      <c r="AT21" s="61">
        <f>+$I$20</f>
        <v>594</v>
      </c>
      <c r="AU21" s="61">
        <f>+AT21+AS21</f>
        <v>1137</v>
      </c>
      <c r="AV21" s="11">
        <f>+AU21/PASSING!$B$1</f>
        <v>284.25</v>
      </c>
      <c r="AW21" s="4">
        <v>301.8125</v>
      </c>
      <c r="AX21" s="4">
        <f>AV21-AW21</f>
        <v>-17.5625</v>
      </c>
      <c r="AZ21" s="4">
        <f>+AS21/PASSING!$B$1</f>
        <v>135.75</v>
      </c>
      <c r="BA21" s="4">
        <f>+AT21/PASSING!$B$1</f>
        <v>148.5</v>
      </c>
      <c r="BC21" s="4">
        <v>153.1875</v>
      </c>
      <c r="BD21" s="4">
        <v>148.625</v>
      </c>
      <c r="BF21" s="4"/>
      <c r="BG21" s="4"/>
      <c r="BH21" s="4"/>
      <c r="BJ21" s="4"/>
      <c r="BK21" s="4"/>
      <c r="BL21" s="4"/>
      <c r="BO21">
        <v>5.84</v>
      </c>
      <c r="BP21">
        <v>5.25</v>
      </c>
      <c r="BS21" s="3" t="s">
        <v>153</v>
      </c>
      <c r="BT21">
        <v>97</v>
      </c>
      <c r="BU21">
        <v>221</v>
      </c>
      <c r="BV21" s="4">
        <f t="shared" si="4"/>
        <v>43.891402714932127</v>
      </c>
    </row>
    <row r="22" spans="1:74">
      <c r="A22" t="s">
        <v>16</v>
      </c>
      <c r="E22" s="5">
        <f>'[1]Cumulative Stats'!$D24</f>
        <v>11.428571428571429</v>
      </c>
      <c r="F22" s="5">
        <f>'[2]Cumulative Stats'!$D24</f>
        <v>12.338983050847459</v>
      </c>
      <c r="G22" s="5">
        <f>'[3]Cumulative Stats'!$D24</f>
        <v>12.707692307692307</v>
      </c>
      <c r="H22" s="5">
        <f>'[4]Cumulative Stats'!$D24</f>
        <v>12.912280701754385</v>
      </c>
      <c r="I22" s="5">
        <f>'[5]Cumulative Stats'!$D24</f>
        <v>10.770491803278688</v>
      </c>
      <c r="J22" s="5">
        <f>'[6]Cumulative Stats'!$D24</f>
        <v>11.75</v>
      </c>
      <c r="K22" s="5">
        <f>'[7]Cumulative Stats'!$D24</f>
        <v>11.55813953488372</v>
      </c>
      <c r="L22" s="5">
        <f>'[8]Cumulative Stats'!$D24</f>
        <v>10.381818181818181</v>
      </c>
      <c r="M22" s="5">
        <f>'[9]Cumulative Stats'!$D24</f>
        <v>16.166666666666668</v>
      </c>
      <c r="N22" s="5">
        <f>'[10]Cumulative Stats'!$D24</f>
        <v>20.40909090909091</v>
      </c>
      <c r="O22" s="5">
        <f>'[11]Cumulative Stats'!$D24</f>
        <v>12</v>
      </c>
      <c r="P22" s="5">
        <f>'[12]Cumulative Stats'!$D24</f>
        <v>13.365079365079366</v>
      </c>
      <c r="Q22" s="5">
        <f>'[13]Cumulative Stats'!$D24</f>
        <v>13.077922077922079</v>
      </c>
      <c r="R22" s="5">
        <f>'[14]Cumulative Stats'!$D24</f>
        <v>12.453333333333333</v>
      </c>
      <c r="S22" s="5">
        <f>'[15]Cumulative Stats'!$D24</f>
        <v>15.041666666666666</v>
      </c>
      <c r="T22" s="5">
        <f>'[16]Cumulative Stats'!$D24</f>
        <v>12.410714285714286</v>
      </c>
      <c r="U22" s="5">
        <f>'[17]Cumulative Stats'!$D24</f>
        <v>9.7758620689655178</v>
      </c>
      <c r="V22" s="5">
        <f>'[18]Cumulative Stats'!$D24</f>
        <v>8.8222222222222229</v>
      </c>
      <c r="W22" s="5">
        <f>'[19]Cumulative Stats'!$D24</f>
        <v>12.0625</v>
      </c>
      <c r="X22" s="5">
        <f>'[20]Cumulative Stats'!$D24</f>
        <v>16.105263157894736</v>
      </c>
      <c r="Y22" s="5">
        <f>'[21]Cumulative Stats'!$D24</f>
        <v>9.4942528735632177</v>
      </c>
      <c r="Z22" s="5">
        <f>'[22]Cumulative Stats'!$D24</f>
        <v>15.428571428571429</v>
      </c>
      <c r="AA22" s="5">
        <f>'[23]Cumulative Stats'!$D24</f>
        <v>14.980392156862745</v>
      </c>
      <c r="AB22" s="5">
        <f>'[24]Cumulative Stats'!$D24</f>
        <v>12.487804878048781</v>
      </c>
      <c r="AC22" s="5">
        <f>'[25]Cumulative Stats'!$D24</f>
        <v>13.163934426229508</v>
      </c>
      <c r="AD22" s="5">
        <f>'[26]Cumulative Stats'!$D24</f>
        <v>12.148936170212766</v>
      </c>
      <c r="AE22" s="5">
        <f>'[27]Cumulative Stats'!$D24</f>
        <v>12.909090909090908</v>
      </c>
      <c r="AF22" s="5">
        <f>'[28]Cumulative Stats'!$D24</f>
        <v>13.898305084745763</v>
      </c>
      <c r="AG22" s="5"/>
      <c r="AI22" s="18">
        <f>+AH17/AH15</f>
        <v>12.804848484848485</v>
      </c>
      <c r="AJ22" s="18">
        <f>+AJ17/AJ15</f>
        <v>12.848050201703273</v>
      </c>
      <c r="AK22" s="18"/>
      <c r="AL22" s="18">
        <f>+AK17/AK15</f>
        <v>12.734228187919463</v>
      </c>
      <c r="AM22" s="18">
        <f>+AM17/AM15</f>
        <v>12.494232475598935</v>
      </c>
      <c r="AN22" s="5"/>
      <c r="AO22" s="18">
        <f>+AO17/AO15</f>
        <v>12.771337579617835</v>
      </c>
      <c r="AP22" s="18">
        <f>+AP17/AP15</f>
        <v>12.670234113712375</v>
      </c>
      <c r="AQ22" s="69"/>
      <c r="AR22" s="3" t="s">
        <v>151</v>
      </c>
      <c r="AS22" s="61">
        <f>+$L$11</f>
        <v>585</v>
      </c>
      <c r="AT22" s="61">
        <f>+$L$20</f>
        <v>546</v>
      </c>
      <c r="AU22" s="61">
        <f>+AT22+AS22</f>
        <v>1131</v>
      </c>
      <c r="AV22" s="11">
        <f>+AU22/PASSING!$B$1</f>
        <v>282.75</v>
      </c>
      <c r="AW22" s="4">
        <v>302.1875</v>
      </c>
      <c r="AX22" s="4">
        <f>AV22-AW22</f>
        <v>-19.4375</v>
      </c>
      <c r="AZ22" s="4">
        <f>+AS22/PASSING!$B$1</f>
        <v>146.25</v>
      </c>
      <c r="BA22" s="4">
        <f>+AT22/PASSING!$B$1</f>
        <v>136.5</v>
      </c>
      <c r="BC22" s="4">
        <v>147.875</v>
      </c>
      <c r="BD22" s="4">
        <v>154.3125</v>
      </c>
      <c r="BF22" s="4"/>
      <c r="BG22" s="4"/>
      <c r="BH22" s="4"/>
      <c r="BJ22" s="4"/>
      <c r="BK22" s="4"/>
      <c r="BL22" s="4"/>
      <c r="BO22">
        <v>12.85</v>
      </c>
      <c r="BP22">
        <v>12.5</v>
      </c>
      <c r="BS22" s="3" t="s">
        <v>154</v>
      </c>
      <c r="BT22">
        <v>88</v>
      </c>
      <c r="BU22">
        <v>221</v>
      </c>
      <c r="BV22" s="4">
        <f t="shared" si="4"/>
        <v>39.819004524886878</v>
      </c>
    </row>
    <row r="23" spans="1:74">
      <c r="AI23" s="19">
        <f>+AI18/(AI14+AI18)</f>
        <v>6.0741687979539639E-2</v>
      </c>
      <c r="AJ23" s="19">
        <f>+AJ18/(AJ14+AJ18)</f>
        <v>7.6055066576393604E-2</v>
      </c>
      <c r="AK23" s="5"/>
      <c r="AL23" s="19">
        <f>+AL18/(AL14+AL18)</f>
        <v>9.1236494597839141E-2</v>
      </c>
      <c r="AM23" s="19">
        <f>+AM18/(AM14+AM18)</f>
        <v>8.2561078348778433E-2</v>
      </c>
      <c r="AN23" s="96" t="s">
        <v>162</v>
      </c>
      <c r="AO23" s="19">
        <f>+AO18/(AO14+AO18)</f>
        <v>7.6470588235294124E-2</v>
      </c>
      <c r="AP23" s="19">
        <f>+AP18/(AP14+AP18)</f>
        <v>7.9420416167338498E-2</v>
      </c>
      <c r="AQ23" s="69"/>
      <c r="AR23" s="3" t="s">
        <v>115</v>
      </c>
      <c r="AS23" s="61">
        <f>+$Y$11</f>
        <v>346</v>
      </c>
      <c r="AT23" s="61">
        <f>+$Y$20</f>
        <v>781</v>
      </c>
      <c r="AU23" s="61">
        <f>+AT23+AS23</f>
        <v>1127</v>
      </c>
      <c r="AV23" s="11">
        <f>+AU23/PASSING!$B$1</f>
        <v>281.75</v>
      </c>
      <c r="AW23" s="4">
        <v>298.6875</v>
      </c>
      <c r="AX23" s="4">
        <f>AV23-AW23</f>
        <v>-16.9375</v>
      </c>
      <c r="AZ23" s="4">
        <f>+AS23/PASSING!$B$1</f>
        <v>86.5</v>
      </c>
      <c r="BA23" s="4">
        <f>+AT23/PASSING!$B$1</f>
        <v>195.25</v>
      </c>
      <c r="BC23" s="4">
        <v>96</v>
      </c>
      <c r="BD23" s="4">
        <v>202.6875</v>
      </c>
      <c r="BF23" s="4"/>
      <c r="BG23" s="4"/>
      <c r="BH23" s="4"/>
      <c r="BJ23" s="4"/>
      <c r="BK23" s="4"/>
      <c r="BL23" s="4"/>
      <c r="BS23" s="3" t="s">
        <v>116</v>
      </c>
      <c r="BT23">
        <v>93</v>
      </c>
      <c r="BU23">
        <v>240</v>
      </c>
      <c r="BV23" s="4">
        <f t="shared" si="4"/>
        <v>38.75</v>
      </c>
    </row>
    <row r="24" spans="1:74">
      <c r="A24" s="1" t="s">
        <v>88</v>
      </c>
      <c r="E24" s="11">
        <f>+E25/PASSING!$B$1</f>
        <v>266.75</v>
      </c>
      <c r="F24" s="11">
        <f>+F25/PASSING!$B$1</f>
        <v>261.5</v>
      </c>
      <c r="G24" s="11">
        <f>+G25/PASSING!$B$1</f>
        <v>340.25</v>
      </c>
      <c r="H24" s="11">
        <f>+H25/PASSING!$B$1</f>
        <v>319.25</v>
      </c>
      <c r="I24" s="11">
        <f>+I25/PASSING!$B$1</f>
        <v>284.25</v>
      </c>
      <c r="J24" s="11">
        <f>+J25/PASSING!$B$1</f>
        <v>323.75</v>
      </c>
      <c r="K24" s="11">
        <f>+K25/PASSING!$B$1</f>
        <v>336.25</v>
      </c>
      <c r="L24" s="11">
        <f>+L25/PASSING!$B$1</f>
        <v>282.75</v>
      </c>
      <c r="M24" s="11">
        <f>+M25/PASSING!$B$1</f>
        <v>419.5</v>
      </c>
      <c r="N24" s="11">
        <f>+N25/PASSING!$B$1</f>
        <v>371</v>
      </c>
      <c r="O24" s="11">
        <f>+O25/PASSING!$B$1</f>
        <v>306</v>
      </c>
      <c r="P24" s="11">
        <f>+P25/PASSING!$B$1</f>
        <v>363.5</v>
      </c>
      <c r="Q24" s="11">
        <f>+Q25/PASSING!$B$1</f>
        <v>363.25</v>
      </c>
      <c r="R24" s="11">
        <f>+R25/PASSING!$B$1</f>
        <v>385</v>
      </c>
      <c r="S24" s="11">
        <f>+S25/PASSING!$B$1</f>
        <v>220</v>
      </c>
      <c r="T24" s="11">
        <f>+T25/PASSING!$B$1</f>
        <v>304.5</v>
      </c>
      <c r="U24" s="11">
        <f>+U25/PASSING!$B$1</f>
        <v>345.25</v>
      </c>
      <c r="V24" s="11">
        <f>+V25/PASSING!$B$1</f>
        <v>182.5</v>
      </c>
      <c r="W24" s="11">
        <f>+W25/PASSING!$B$1</f>
        <v>263.5</v>
      </c>
      <c r="X24" s="11">
        <f>+X25/PASSING!$B$1</f>
        <v>344.75</v>
      </c>
      <c r="Y24" s="11">
        <f>+Y25/PASSING!$B$1</f>
        <v>281.75</v>
      </c>
      <c r="Z24" s="11">
        <f>+Z25/PASSING!$B$1</f>
        <v>365</v>
      </c>
      <c r="AA24" s="11">
        <f>+AA25/PASSING!$B$1</f>
        <v>326.25</v>
      </c>
      <c r="AB24" s="11">
        <f>+AB25/PASSING!$B$1</f>
        <v>292.25</v>
      </c>
      <c r="AC24" s="11">
        <f>+AC25/PASSING!$B$1</f>
        <v>295</v>
      </c>
      <c r="AD24" s="11">
        <f>+AD25/PASSING!$B$1</f>
        <v>288</v>
      </c>
      <c r="AE24" s="11">
        <f>+AE25/PASSING!$B$1</f>
        <v>181</v>
      </c>
      <c r="AF24" s="11">
        <f>+AF25/PASSING!$B$1</f>
        <v>272</v>
      </c>
      <c r="AG24" s="11"/>
      <c r="AI24" s="5"/>
      <c r="AJ24" s="5"/>
      <c r="AK24" s="5"/>
      <c r="AL24" s="5"/>
      <c r="AM24" s="5"/>
      <c r="AN24" s="97"/>
      <c r="AO24" s="85"/>
      <c r="AP24" s="85"/>
      <c r="AQ24" s="69"/>
      <c r="AR24" s="3" t="s">
        <v>120</v>
      </c>
      <c r="AS24" s="61">
        <f>+$AF$11</f>
        <v>388</v>
      </c>
      <c r="AT24" s="61">
        <f>+$AF$20</f>
        <v>700</v>
      </c>
      <c r="AU24" s="61">
        <f>+AT24+AS24</f>
        <v>1088</v>
      </c>
      <c r="AV24" s="11">
        <f>+AU24/PASSING!$B$1</f>
        <v>272</v>
      </c>
      <c r="AW24" s="4">
        <v>290.4375</v>
      </c>
      <c r="AX24" s="4">
        <f>AV24-AW24</f>
        <v>-18.4375</v>
      </c>
      <c r="AZ24" s="4">
        <f>+AS24/PASSING!$B$1</f>
        <v>97</v>
      </c>
      <c r="BA24" s="4">
        <f>+AT24/PASSING!$B$1</f>
        <v>175</v>
      </c>
      <c r="BC24" s="4">
        <v>130.125</v>
      </c>
      <c r="BD24" s="4">
        <v>160.3125</v>
      </c>
      <c r="BF24" s="4"/>
      <c r="BG24" s="4"/>
      <c r="BH24" s="4"/>
      <c r="BJ24" s="4"/>
      <c r="BK24" s="4"/>
      <c r="BL24" s="4"/>
      <c r="BS24" s="3" t="s">
        <v>117</v>
      </c>
      <c r="BT24">
        <v>111</v>
      </c>
      <c r="BU24">
        <v>233</v>
      </c>
      <c r="BV24" s="4">
        <f t="shared" si="4"/>
        <v>47.639484978540771</v>
      </c>
    </row>
    <row r="25" spans="1:74">
      <c r="A25" t="s">
        <v>17</v>
      </c>
      <c r="E25">
        <f>'[1]Cumulative Stats'!$D27</f>
        <v>1067</v>
      </c>
      <c r="F25">
        <f>'[2]Cumulative Stats'!$D27</f>
        <v>1046</v>
      </c>
      <c r="G25">
        <f>'[3]Cumulative Stats'!$D27</f>
        <v>1361</v>
      </c>
      <c r="H25">
        <f>'[4]Cumulative Stats'!$D27</f>
        <v>1277</v>
      </c>
      <c r="I25">
        <f>'[5]Cumulative Stats'!$D27</f>
        <v>1137</v>
      </c>
      <c r="J25">
        <f>'[6]Cumulative Stats'!$D27</f>
        <v>1295</v>
      </c>
      <c r="K25">
        <f>'[7]Cumulative Stats'!$D27</f>
        <v>1345</v>
      </c>
      <c r="L25">
        <f>'[8]Cumulative Stats'!$D27</f>
        <v>1131</v>
      </c>
      <c r="M25">
        <f>'[9]Cumulative Stats'!$D27</f>
        <v>1678</v>
      </c>
      <c r="N25">
        <f>'[10]Cumulative Stats'!$D27</f>
        <v>1484</v>
      </c>
      <c r="O25">
        <f>'[11]Cumulative Stats'!$D27</f>
        <v>1224</v>
      </c>
      <c r="P25">
        <f>'[12]Cumulative Stats'!$D27</f>
        <v>1454</v>
      </c>
      <c r="Q25">
        <f>'[13]Cumulative Stats'!$D27</f>
        <v>1453</v>
      </c>
      <c r="R25">
        <f>'[14]Cumulative Stats'!$D27</f>
        <v>1540</v>
      </c>
      <c r="S25">
        <f>'[15]Cumulative Stats'!$D27</f>
        <v>880</v>
      </c>
      <c r="T25">
        <f>'[16]Cumulative Stats'!$D27</f>
        <v>1218</v>
      </c>
      <c r="U25">
        <f>'[17]Cumulative Stats'!$D27</f>
        <v>1381</v>
      </c>
      <c r="V25">
        <f>'[18]Cumulative Stats'!$D27</f>
        <v>730</v>
      </c>
      <c r="W25">
        <f>'[19]Cumulative Stats'!$D27</f>
        <v>1054</v>
      </c>
      <c r="X25">
        <f>'[20]Cumulative Stats'!$D27</f>
        <v>1379</v>
      </c>
      <c r="Y25">
        <f>'[21]Cumulative Stats'!$D27</f>
        <v>1127</v>
      </c>
      <c r="Z25">
        <f>'[22]Cumulative Stats'!$D27</f>
        <v>1460</v>
      </c>
      <c r="AA25">
        <f>'[23]Cumulative Stats'!$D27</f>
        <v>1305</v>
      </c>
      <c r="AB25">
        <f>'[24]Cumulative Stats'!$D27</f>
        <v>1169</v>
      </c>
      <c r="AC25">
        <f>'[25]Cumulative Stats'!$D27</f>
        <v>1180</v>
      </c>
      <c r="AD25">
        <f>'[26]Cumulative Stats'!$D27</f>
        <v>1152</v>
      </c>
      <c r="AE25">
        <f>'[27]Cumulative Stats'!$D27</f>
        <v>724</v>
      </c>
      <c r="AF25">
        <f>'[28]Cumulative Stats'!$D27</f>
        <v>1088</v>
      </c>
      <c r="AH25">
        <f>SUM(E25:R25)</f>
        <v>18492</v>
      </c>
      <c r="AI25" s="18">
        <f>+AH25/$D$1</f>
        <v>660.42857142857144</v>
      </c>
      <c r="AJ25" s="18">
        <f>+BO25/8</f>
        <v>624.70000000000005</v>
      </c>
      <c r="AK25" s="3">
        <f>SUM(S25:AF25)</f>
        <v>15847</v>
      </c>
      <c r="AL25" s="18">
        <f>+AK25/$D$1</f>
        <v>565.96428571428567</v>
      </c>
      <c r="AM25" s="18">
        <f>+BP25/8</f>
        <v>577.95000000000005</v>
      </c>
      <c r="AN25" s="97"/>
      <c r="AO25" s="18">
        <f>+(AL25+AI25)/2</f>
        <v>613.19642857142856</v>
      </c>
      <c r="AP25" s="18">
        <f>+(AM25+AJ25)/2</f>
        <v>601.32500000000005</v>
      </c>
      <c r="AQ25" s="69">
        <f>+(AO25-AP25)/AP25</f>
        <v>1.9742117110428652E-2</v>
      </c>
      <c r="AR25" s="3" t="s">
        <v>108</v>
      </c>
      <c r="AS25" s="61">
        <f>+$E$11</f>
        <v>508</v>
      </c>
      <c r="AT25" s="61">
        <f>+$E$20</f>
        <v>559</v>
      </c>
      <c r="AU25" s="61">
        <f>+AT25+AS25</f>
        <v>1067</v>
      </c>
      <c r="AV25" s="11">
        <f>+AU25/PASSING!$B$1</f>
        <v>266.75</v>
      </c>
      <c r="AW25" s="4">
        <v>256.6875</v>
      </c>
      <c r="AX25" s="4">
        <f>AV25-AW25</f>
        <v>10.0625</v>
      </c>
      <c r="AZ25" s="4">
        <f>+AS25/PASSING!$B$1</f>
        <v>127</v>
      </c>
      <c r="BA25" s="4">
        <f>+AT25/PASSING!$B$1</f>
        <v>139.75</v>
      </c>
      <c r="BC25" s="4">
        <v>127.75</v>
      </c>
      <c r="BD25" s="4">
        <v>128.9375</v>
      </c>
      <c r="BF25" s="4"/>
      <c r="BG25" s="4"/>
      <c r="BH25" s="4"/>
      <c r="BJ25" s="4"/>
      <c r="BK25" s="4"/>
      <c r="BL25" s="4"/>
      <c r="BO25">
        <v>4997.6000000000004</v>
      </c>
      <c r="BP25">
        <v>4623.6000000000004</v>
      </c>
      <c r="BS25" s="3" t="s">
        <v>155</v>
      </c>
      <c r="BT25">
        <v>96</v>
      </c>
      <c r="BU25">
        <v>233</v>
      </c>
      <c r="BV25" s="4">
        <f t="shared" si="4"/>
        <v>41.201716738197426</v>
      </c>
    </row>
    <row r="26" spans="1:74">
      <c r="A26" t="s">
        <v>18</v>
      </c>
      <c r="E26" s="5">
        <f>'[1]Cumulative Stats'!$D28</f>
        <v>47.610121836925963</v>
      </c>
      <c r="F26" s="5">
        <f>'[2]Cumulative Stats'!$D28</f>
        <v>36.520076481835559</v>
      </c>
      <c r="G26" s="5">
        <f>'[3]Cumulative Stats'!$D28</f>
        <v>40.852314474650989</v>
      </c>
      <c r="H26" s="5">
        <f>'[4]Cumulative Stats'!$D28</f>
        <v>47.454972592012531</v>
      </c>
      <c r="I26" s="5">
        <f>'[5]Cumulative Stats'!$D28</f>
        <v>47.757255936675463</v>
      </c>
      <c r="J26" s="5">
        <f>'[6]Cumulative Stats'!$D28</f>
        <v>58.223938223938219</v>
      </c>
      <c r="K26" s="5">
        <f>'[7]Cumulative Stats'!$D28</f>
        <v>64.832713754646846</v>
      </c>
      <c r="L26" s="5">
        <f>'[8]Cumulative Stats'!$D28</f>
        <v>51.724137931034484</v>
      </c>
      <c r="M26" s="5">
        <f>'[9]Cumulative Stats'!$D28</f>
        <v>53.933253873659112</v>
      </c>
      <c r="N26" s="5">
        <f>'[10]Cumulative Stats'!$D28</f>
        <v>44.137466307277627</v>
      </c>
      <c r="O26" s="5">
        <f>'[11]Cumulative Stats'!$D28</f>
        <v>32.924836601307192</v>
      </c>
      <c r="P26" s="5">
        <f>'[12]Cumulative Stats'!$D28</f>
        <v>43.397524071526824</v>
      </c>
      <c r="Q26" s="5">
        <f>'[13]Cumulative Stats'!$D28</f>
        <v>37.026841018582246</v>
      </c>
      <c r="R26" s="5">
        <f>'[14]Cumulative Stats'!$D28</f>
        <v>42.142857142857146</v>
      </c>
      <c r="S26" s="5">
        <f>'[15]Cumulative Stats'!$D28</f>
        <v>43.522727272727273</v>
      </c>
      <c r="T26" s="5">
        <f>'[16]Cumulative Stats'!$D28</f>
        <v>48.275862068965516</v>
      </c>
      <c r="U26" s="5">
        <f>'[17]Cumulative Stats'!$D28</f>
        <v>64.083997103548157</v>
      </c>
      <c r="V26" s="5">
        <f>'[18]Cumulative Stats'!$D28</f>
        <v>67.808219178082197</v>
      </c>
      <c r="W26" s="5">
        <f>'[19]Cumulative Stats'!$D28</f>
        <v>68.121442125237195</v>
      </c>
      <c r="X26" s="5">
        <f>'[20]Cumulative Stats'!$D28</f>
        <v>38.723712835387964</v>
      </c>
      <c r="Y26" s="5">
        <f>'[21]Cumulative Stats'!$D28</f>
        <v>30.700976042590948</v>
      </c>
      <c r="Z26" s="5">
        <f>'[22]Cumulative Stats'!$D28</f>
        <v>30.547945205479454</v>
      </c>
      <c r="AA26" s="5">
        <f>'[23]Cumulative Stats'!$D28</f>
        <v>46.896551724137929</v>
      </c>
      <c r="AB26" s="5">
        <f>'[24]Cumulative Stats'!$D28</f>
        <v>63.64414029084687</v>
      </c>
      <c r="AC26" s="5">
        <f>'[25]Cumulative Stats'!$D28</f>
        <v>38.305084745762713</v>
      </c>
      <c r="AD26" s="5">
        <f>'[26]Cumulative Stats'!$D28</f>
        <v>52.517361111111114</v>
      </c>
      <c r="AE26" s="5">
        <f>'[27]Cumulative Stats'!$D28</f>
        <v>55.80110497237569</v>
      </c>
      <c r="AF26" s="5">
        <f>'[28]Cumulative Stats'!$D28</f>
        <v>35.661764705882355</v>
      </c>
      <c r="AG26" s="5"/>
      <c r="AI26" s="5"/>
      <c r="AJ26" s="5"/>
      <c r="AK26" s="5"/>
      <c r="AL26" s="5"/>
      <c r="AM26" s="5"/>
      <c r="AN26" s="97"/>
      <c r="AO26" s="5"/>
      <c r="AP26" s="5"/>
      <c r="AQ26" s="5"/>
      <c r="AR26" s="3" t="s">
        <v>113</v>
      </c>
      <c r="AS26" s="61">
        <f>+$W$11</f>
        <v>718</v>
      </c>
      <c r="AT26" s="61">
        <f>+$W$20</f>
        <v>336</v>
      </c>
      <c r="AU26" s="61">
        <f>+AT26+AS26</f>
        <v>1054</v>
      </c>
      <c r="AV26" s="11">
        <f>+AU26/PASSING!$B$1</f>
        <v>263.5</v>
      </c>
      <c r="AW26" s="4">
        <v>256.6875</v>
      </c>
      <c r="AX26" s="4">
        <f>AV26-AW26</f>
        <v>6.8125</v>
      </c>
      <c r="AZ26" s="4">
        <f>+AS26/PASSING!$B$1</f>
        <v>179.5</v>
      </c>
      <c r="BA26" s="4">
        <f>+AT26/PASSING!$B$1</f>
        <v>84</v>
      </c>
      <c r="BC26" s="4">
        <v>126.4375</v>
      </c>
      <c r="BD26" s="4">
        <v>130.25</v>
      </c>
      <c r="BF26" s="4"/>
      <c r="BG26" s="4"/>
      <c r="BH26" s="4"/>
      <c r="BJ26" s="4"/>
      <c r="BK26" s="4"/>
      <c r="BL26" s="4"/>
      <c r="BS26" s="3" t="s">
        <v>118</v>
      </c>
      <c r="BT26">
        <v>91</v>
      </c>
      <c r="BU26">
        <v>264</v>
      </c>
      <c r="BV26" s="4">
        <f t="shared" si="4"/>
        <v>34.469696969696969</v>
      </c>
    </row>
    <row r="27" spans="1:74">
      <c r="A27" s="1" t="s">
        <v>19</v>
      </c>
      <c r="E27" s="5">
        <f>'[1]Cumulative Stats'!$D29</f>
        <v>52.389878163074044</v>
      </c>
      <c r="F27" s="5">
        <f>'[2]Cumulative Stats'!$D29</f>
        <v>63.479923518164441</v>
      </c>
      <c r="G27" s="5">
        <f>'[3]Cumulative Stats'!$D29</f>
        <v>59.147685525349004</v>
      </c>
      <c r="H27" s="5">
        <f>'[4]Cumulative Stats'!$D29</f>
        <v>52.545027407987469</v>
      </c>
      <c r="I27" s="5">
        <f>'[5]Cumulative Stats'!$D29</f>
        <v>52.242744063324544</v>
      </c>
      <c r="J27" s="5">
        <f>'[6]Cumulative Stats'!$D29</f>
        <v>41.776061776061773</v>
      </c>
      <c r="K27" s="5">
        <f>'[7]Cumulative Stats'!$D29</f>
        <v>35.167286245353161</v>
      </c>
      <c r="L27" s="5">
        <f>'[8]Cumulative Stats'!$D29</f>
        <v>48.275862068965516</v>
      </c>
      <c r="M27" s="5">
        <f>'[9]Cumulative Stats'!$D29</f>
        <v>46.066746126340881</v>
      </c>
      <c r="N27" s="5">
        <f>'[10]Cumulative Stats'!$D29</f>
        <v>55.862533692722373</v>
      </c>
      <c r="O27" s="5">
        <f>'[11]Cumulative Stats'!$D29</f>
        <v>67.075163398692808</v>
      </c>
      <c r="P27" s="5">
        <f>'[12]Cumulative Stats'!$D29</f>
        <v>56.602475928473176</v>
      </c>
      <c r="Q27" s="5">
        <f>'[13]Cumulative Stats'!$D29</f>
        <v>62.973158981417754</v>
      </c>
      <c r="R27" s="5">
        <f>'[14]Cumulative Stats'!$D29</f>
        <v>57.857142857142861</v>
      </c>
      <c r="S27" s="5">
        <f>'[15]Cumulative Stats'!$D29</f>
        <v>56.477272727272734</v>
      </c>
      <c r="T27" s="5">
        <f>'[16]Cumulative Stats'!$D29</f>
        <v>51.724137931034484</v>
      </c>
      <c r="U27" s="5">
        <f>'[17]Cumulative Stats'!$D29</f>
        <v>35.91600289645185</v>
      </c>
      <c r="V27" s="5">
        <f>'[18]Cumulative Stats'!$D29</f>
        <v>32.19178082191781</v>
      </c>
      <c r="W27" s="5">
        <f>'[19]Cumulative Stats'!$D29</f>
        <v>31.878557874762809</v>
      </c>
      <c r="X27" s="5">
        <f>'[20]Cumulative Stats'!$D29</f>
        <v>61.276287164612043</v>
      </c>
      <c r="Y27" s="5">
        <f>'[21]Cumulative Stats'!$D29</f>
        <v>69.299023957409062</v>
      </c>
      <c r="Z27" s="5">
        <f>'[22]Cumulative Stats'!$D29</f>
        <v>69.452054794520549</v>
      </c>
      <c r="AA27" s="5">
        <f>'[23]Cumulative Stats'!$D29</f>
        <v>53.103448275862064</v>
      </c>
      <c r="AB27" s="5">
        <f>'[24]Cumulative Stats'!$D29</f>
        <v>36.355859709153123</v>
      </c>
      <c r="AC27" s="5">
        <f>'[25]Cumulative Stats'!$D29</f>
        <v>61.694915254237294</v>
      </c>
      <c r="AD27" s="5">
        <f>'[26]Cumulative Stats'!$D29</f>
        <v>47.482638888888893</v>
      </c>
      <c r="AE27" s="5">
        <f>'[27]Cumulative Stats'!$D29</f>
        <v>44.19889502762431</v>
      </c>
      <c r="AF27" s="5">
        <f>'[28]Cumulative Stats'!$D29</f>
        <v>64.338235294117652</v>
      </c>
      <c r="AG27" s="5"/>
      <c r="AI27" s="5"/>
      <c r="AJ27" s="5"/>
      <c r="AK27" s="5"/>
      <c r="AL27" s="5"/>
      <c r="AM27" s="5"/>
      <c r="AN27" s="97"/>
      <c r="AO27" s="5"/>
      <c r="AP27" s="5"/>
      <c r="AQ27" s="5"/>
      <c r="AR27" s="3" t="s">
        <v>146</v>
      </c>
      <c r="AS27" s="61">
        <f>+$F$11</f>
        <v>382</v>
      </c>
      <c r="AT27" s="61">
        <f>+$F$20</f>
        <v>664</v>
      </c>
      <c r="AU27" s="61">
        <f>+AT27+AS27</f>
        <v>1046</v>
      </c>
      <c r="AV27" s="11">
        <f>+AU27/PASSING!$B$1</f>
        <v>261.5</v>
      </c>
      <c r="AW27" s="4">
        <v>289.375</v>
      </c>
      <c r="AX27" s="4">
        <f>AV27-AW27</f>
        <v>-27.875</v>
      </c>
      <c r="AZ27" s="4">
        <f>+AS27/PASSING!$B$1</f>
        <v>95.5</v>
      </c>
      <c r="BA27" s="4">
        <f>+AT27/PASSING!$B$1</f>
        <v>166</v>
      </c>
      <c r="BC27" s="4">
        <v>148.8125</v>
      </c>
      <c r="BD27" s="4">
        <v>140.5625</v>
      </c>
      <c r="BF27" s="4"/>
      <c r="BG27" s="4"/>
      <c r="BH27" s="4"/>
      <c r="BJ27" s="4"/>
      <c r="BK27" s="4"/>
      <c r="BL27" s="4"/>
      <c r="BS27" s="3" t="s">
        <v>188</v>
      </c>
      <c r="BT27">
        <v>98</v>
      </c>
      <c r="BU27">
        <v>235</v>
      </c>
      <c r="BV27" s="4">
        <f t="shared" si="4"/>
        <v>41.702127659574465</v>
      </c>
    </row>
    <row r="28" spans="1:74">
      <c r="AI28" s="5"/>
      <c r="AJ28" s="5"/>
      <c r="AK28" s="5"/>
      <c r="AL28" s="5"/>
      <c r="AM28" s="5"/>
      <c r="AN28" s="97"/>
      <c r="AO28" s="5"/>
      <c r="AP28" s="5"/>
      <c r="AQ28" s="5"/>
      <c r="AR28" s="3" t="s">
        <v>156</v>
      </c>
      <c r="AS28" s="61">
        <f>+$S$11</f>
        <v>383</v>
      </c>
      <c r="AT28" s="61">
        <f>+$S$20</f>
        <v>497</v>
      </c>
      <c r="AU28" s="61">
        <f>+AT28+AS28</f>
        <v>880</v>
      </c>
      <c r="AV28" s="11">
        <f>+AU28/PASSING!$B$1</f>
        <v>220</v>
      </c>
      <c r="AW28" s="4">
        <v>253.875</v>
      </c>
      <c r="AX28" s="4">
        <f>AV28-AW28</f>
        <v>-33.875</v>
      </c>
      <c r="AZ28" s="4">
        <f>+AS28/PASSING!$B$1</f>
        <v>95.75</v>
      </c>
      <c r="BA28" s="4">
        <f>+AT28/PASSING!$B$1</f>
        <v>124.25</v>
      </c>
      <c r="BC28" s="4">
        <v>103.75</v>
      </c>
      <c r="BD28" s="4">
        <v>150.125</v>
      </c>
      <c r="BF28" s="4"/>
      <c r="BG28" s="4"/>
      <c r="BH28" s="4"/>
      <c r="BJ28" s="4"/>
      <c r="BK28" s="4"/>
      <c r="BL28" s="4"/>
      <c r="BS28" s="3" t="s">
        <v>119</v>
      </c>
      <c r="BT28">
        <v>111</v>
      </c>
      <c r="BU28">
        <v>255</v>
      </c>
      <c r="BV28" s="4">
        <f t="shared" si="4"/>
        <v>43.529411764705884</v>
      </c>
    </row>
    <row r="29" spans="1:74">
      <c r="A29" t="s">
        <v>20</v>
      </c>
      <c r="E29">
        <f>'[1]Cumulative Stats'!$D31</f>
        <v>255</v>
      </c>
      <c r="F29">
        <f>'[2]Cumulative Stats'!$D31</f>
        <v>225</v>
      </c>
      <c r="G29">
        <f>'[3]Cumulative Stats'!$D31</f>
        <v>272</v>
      </c>
      <c r="H29">
        <f>'[4]Cumulative Stats'!$D31</f>
        <v>233</v>
      </c>
      <c r="I29">
        <f>'[5]Cumulative Stats'!$D31</f>
        <v>257</v>
      </c>
      <c r="J29">
        <f>'[6]Cumulative Stats'!$D31</f>
        <v>271</v>
      </c>
      <c r="K29">
        <f>'[7]Cumulative Stats'!$D31</f>
        <v>277</v>
      </c>
      <c r="L29">
        <f>'[8]Cumulative Stats'!$D31</f>
        <v>249</v>
      </c>
      <c r="M29">
        <f>'[9]Cumulative Stats'!$D31</f>
        <v>270</v>
      </c>
      <c r="N29">
        <f>'[10]Cumulative Stats'!$D31</f>
        <v>247</v>
      </c>
      <c r="O29">
        <f>'[11]Cumulative Stats'!$D31</f>
        <v>254</v>
      </c>
      <c r="P29">
        <f>'[12]Cumulative Stats'!$D31</f>
        <v>273</v>
      </c>
      <c r="Q29">
        <f>'[13]Cumulative Stats'!$D31</f>
        <v>276</v>
      </c>
      <c r="R29">
        <f>'[14]Cumulative Stats'!$D31</f>
        <v>255</v>
      </c>
      <c r="S29">
        <f>'[15]Cumulative Stats'!$D31</f>
        <v>252</v>
      </c>
      <c r="T29">
        <f>'[16]Cumulative Stats'!$D31</f>
        <v>284</v>
      </c>
      <c r="U29">
        <f>'[17]Cumulative Stats'!$D31</f>
        <v>279</v>
      </c>
      <c r="V29">
        <f>'[18]Cumulative Stats'!$D31</f>
        <v>221</v>
      </c>
      <c r="W29">
        <f>'[19]Cumulative Stats'!$D31</f>
        <v>254</v>
      </c>
      <c r="X29">
        <f>'[20]Cumulative Stats'!$D31</f>
        <v>278</v>
      </c>
      <c r="Y29">
        <f>'[21]Cumulative Stats'!$D31</f>
        <v>269</v>
      </c>
      <c r="Z29">
        <f>'[22]Cumulative Stats'!$D31</f>
        <v>276</v>
      </c>
      <c r="AA29">
        <f>'[23]Cumulative Stats'!$D31</f>
        <v>239</v>
      </c>
      <c r="AB29">
        <f>'[24]Cumulative Stats'!$D31</f>
        <v>246</v>
      </c>
      <c r="AC29">
        <f>'[25]Cumulative Stats'!$D31</f>
        <v>262</v>
      </c>
      <c r="AD29">
        <f>'[26]Cumulative Stats'!$D31</f>
        <v>262</v>
      </c>
      <c r="AE29">
        <f>'[27]Cumulative Stats'!$D31</f>
        <v>235</v>
      </c>
      <c r="AF29">
        <f>'[28]Cumulative Stats'!$D31</f>
        <v>253</v>
      </c>
      <c r="AH29">
        <f>SUM(E29:R29)</f>
        <v>3614</v>
      </c>
      <c r="AI29" s="18">
        <f>+AH29/$D$1</f>
        <v>129.07142857142858</v>
      </c>
      <c r="AJ29" s="18">
        <f>+AJ10+AJ14+AJ18</f>
        <v>128.51249999999999</v>
      </c>
      <c r="AK29" s="3">
        <f>SUM(S29:AF29)</f>
        <v>3610</v>
      </c>
      <c r="AL29" s="18">
        <f>+AK29/$D$1</f>
        <v>128.92857142857142</v>
      </c>
      <c r="AM29" s="18">
        <f>+AM10+AM14+AM18</f>
        <v>129.75</v>
      </c>
      <c r="AN29" s="97"/>
      <c r="AO29" s="18">
        <f>+(AL29+AI29)/2</f>
        <v>129</v>
      </c>
      <c r="AP29" s="18">
        <f>+(AM29+AJ29)/2</f>
        <v>129.13124999999999</v>
      </c>
      <c r="AQ29" s="69">
        <f>+(AO29-AP29)/AP29</f>
        <v>-1.0164077246986637E-3</v>
      </c>
      <c r="AR29" s="3" t="s">
        <v>112</v>
      </c>
      <c r="AS29" s="61">
        <f>+$V$11</f>
        <v>495</v>
      </c>
      <c r="AT29" s="61">
        <f>+$V$20</f>
        <v>235</v>
      </c>
      <c r="AU29" s="61">
        <f>+AT29+AS29</f>
        <v>730</v>
      </c>
      <c r="AV29" s="11">
        <f>+AU29/PASSING!$B$1</f>
        <v>182.5</v>
      </c>
      <c r="AW29" s="4">
        <v>279.0625</v>
      </c>
      <c r="AX29" s="4">
        <f>AV29-AW29</f>
        <v>-96.5625</v>
      </c>
      <c r="AZ29" s="4">
        <f>+AS29/PASSING!$B$1</f>
        <v>123.75</v>
      </c>
      <c r="BA29" s="4">
        <f>+AT29/PASSING!$B$1</f>
        <v>58.75</v>
      </c>
      <c r="BC29" s="4">
        <v>135.1875</v>
      </c>
      <c r="BD29" s="4">
        <v>143.875</v>
      </c>
      <c r="BF29" s="4"/>
      <c r="BG29" s="4"/>
      <c r="BH29" s="4"/>
      <c r="BJ29" s="4"/>
      <c r="BK29" s="4"/>
      <c r="BL29" s="4"/>
      <c r="BO29">
        <v>1028.0999999999999</v>
      </c>
      <c r="BP29">
        <v>1038</v>
      </c>
      <c r="BS29" s="3" t="s">
        <v>187</v>
      </c>
      <c r="BT29">
        <v>72</v>
      </c>
      <c r="BU29">
        <v>234</v>
      </c>
      <c r="BV29" s="4">
        <f t="shared" si="4"/>
        <v>30.76923076923077</v>
      </c>
    </row>
    <row r="30" spans="1:74">
      <c r="A30" t="s">
        <v>21</v>
      </c>
      <c r="E30" s="4">
        <f>'[1]Cumulative Stats'!$D32</f>
        <v>4.1843137254901963</v>
      </c>
      <c r="F30" s="4">
        <f>'[2]Cumulative Stats'!$D32</f>
        <v>4.6488888888888891</v>
      </c>
      <c r="G30" s="4">
        <f>'[3]Cumulative Stats'!$D32</f>
        <v>5.0036764705882355</v>
      </c>
      <c r="H30" s="4">
        <f>'[4]Cumulative Stats'!$D32</f>
        <v>5.4806866952789699</v>
      </c>
      <c r="I30" s="4">
        <f>'[5]Cumulative Stats'!$D32</f>
        <v>4.4241245136186773</v>
      </c>
      <c r="J30" s="4">
        <f>'[6]Cumulative Stats'!$D32</f>
        <v>4.7785977859778601</v>
      </c>
      <c r="K30" s="4">
        <f>'[7]Cumulative Stats'!$D32</f>
        <v>4.8555956678700358</v>
      </c>
      <c r="L30" s="4">
        <f>'[8]Cumulative Stats'!$D32</f>
        <v>4.5421686746987948</v>
      </c>
      <c r="M30" s="4">
        <f>'[9]Cumulative Stats'!$D32</f>
        <v>6.2148148148148152</v>
      </c>
      <c r="N30" s="4">
        <f>'[10]Cumulative Stats'!$D32</f>
        <v>6.0080971659919031</v>
      </c>
      <c r="O30" s="4">
        <f>'[11]Cumulative Stats'!$D32</f>
        <v>4.8188976377952759</v>
      </c>
      <c r="P30" s="4">
        <f>'[12]Cumulative Stats'!$D32</f>
        <v>5.3260073260073257</v>
      </c>
      <c r="Q30" s="4">
        <f>'[13]Cumulative Stats'!$D32</f>
        <v>5.2644927536231885</v>
      </c>
      <c r="R30" s="4">
        <f>'[14]Cumulative Stats'!$D32</f>
        <v>6.0392156862745097</v>
      </c>
      <c r="S30" s="4">
        <f>'[15]Cumulative Stats'!$D32</f>
        <v>3.4920634920634921</v>
      </c>
      <c r="T30" s="4">
        <f>'[16]Cumulative Stats'!$D32</f>
        <v>4.288732394366197</v>
      </c>
      <c r="U30" s="4">
        <f>'[17]Cumulative Stats'!$D32</f>
        <v>4.9498207885304657</v>
      </c>
      <c r="V30" s="4">
        <f>'[18]Cumulative Stats'!$D32</f>
        <v>3.3031674208144794</v>
      </c>
      <c r="W30" s="4">
        <f>'[19]Cumulative Stats'!$D32</f>
        <v>4.1496062992125982</v>
      </c>
      <c r="X30" s="4">
        <f>'[20]Cumulative Stats'!$D32</f>
        <v>4.9604316546762588</v>
      </c>
      <c r="Y30" s="4">
        <f>'[21]Cumulative Stats'!$D32</f>
        <v>4.1895910780669148</v>
      </c>
      <c r="Z30" s="4">
        <f>'[22]Cumulative Stats'!$D32</f>
        <v>5.2898550724637685</v>
      </c>
      <c r="AA30" s="4">
        <f>'[23]Cumulative Stats'!$D32</f>
        <v>5.460251046025105</v>
      </c>
      <c r="AB30" s="4">
        <f>'[24]Cumulative Stats'!$D32</f>
        <v>4.7520325203252032</v>
      </c>
      <c r="AC30" s="4">
        <f>'[25]Cumulative Stats'!$D32</f>
        <v>4.5038167938931295</v>
      </c>
      <c r="AD30" s="4">
        <f>'[26]Cumulative Stats'!$D32</f>
        <v>4.3969465648854964</v>
      </c>
      <c r="AE30" s="4">
        <f>'[27]Cumulative Stats'!$D32</f>
        <v>3.0808510638297872</v>
      </c>
      <c r="AF30" s="4">
        <f>'[28]Cumulative Stats'!$D32</f>
        <v>4.3003952569169961</v>
      </c>
      <c r="AG30" s="4"/>
      <c r="AI30" s="18">
        <f>+AH25/AH29</f>
        <v>5.1167681239623688</v>
      </c>
      <c r="AJ30" s="18">
        <f>+AJ25/AJ29</f>
        <v>4.8610057387413681</v>
      </c>
      <c r="AK30" s="18"/>
      <c r="AL30" s="18">
        <f>+AK25/AK29</f>
        <v>4.3897506925207752</v>
      </c>
      <c r="AM30" s="18">
        <f>+AM25/AM29</f>
        <v>4.4543352601156077</v>
      </c>
      <c r="AN30" s="97"/>
      <c r="AO30" s="18">
        <f>+AO25/AO29</f>
        <v>4.7534606866002216</v>
      </c>
      <c r="AP30" s="18">
        <f>+AP25/AP29</f>
        <v>4.6566961908910516</v>
      </c>
      <c r="AQ30" s="69">
        <f>+(AO30-AP30)/AP30</f>
        <v>2.077964542725607E-2</v>
      </c>
      <c r="AR30" s="3" t="s">
        <v>187</v>
      </c>
      <c r="AS30" s="61">
        <f>+$AE$11</f>
        <v>404</v>
      </c>
      <c r="AT30" s="61">
        <f>+$AE$20</f>
        <v>320</v>
      </c>
      <c r="AU30" s="61">
        <f>+AT30+AS30</f>
        <v>724</v>
      </c>
      <c r="AV30" s="11">
        <f>+AU30/PASSING!$B$1</f>
        <v>181</v>
      </c>
      <c r="AW30" s="4">
        <v>237.5625</v>
      </c>
      <c r="AX30" s="4">
        <f>AV30-AW30</f>
        <v>-56.5625</v>
      </c>
      <c r="AZ30" s="4">
        <f>+AS30/PASSING!$B$1</f>
        <v>101</v>
      </c>
      <c r="BA30" s="4">
        <f>+AT30/PASSING!$B$1</f>
        <v>80</v>
      </c>
      <c r="BC30" s="4">
        <v>131.125</v>
      </c>
      <c r="BD30" s="4">
        <v>106.4375</v>
      </c>
      <c r="BF30" s="4"/>
      <c r="BG30" s="4"/>
      <c r="BH30" s="4"/>
      <c r="BJ30" s="4"/>
      <c r="BK30" s="4"/>
      <c r="BL30" s="4"/>
      <c r="BO30">
        <v>4.9000000000000004</v>
      </c>
      <c r="BP30">
        <v>4.5</v>
      </c>
      <c r="BS30" s="3" t="s">
        <v>120</v>
      </c>
      <c r="BT30">
        <v>76</v>
      </c>
      <c r="BU30">
        <v>233</v>
      </c>
      <c r="BV30" s="4">
        <f t="shared" si="4"/>
        <v>32.618025751072963</v>
      </c>
    </row>
    <row r="31" spans="1:74">
      <c r="AI31" s="5"/>
      <c r="AJ31" s="5"/>
      <c r="AK31" s="5"/>
      <c r="AL31" s="5"/>
      <c r="AM31" s="5"/>
      <c r="AN31" s="97"/>
      <c r="AO31" s="5"/>
      <c r="AP31" s="5"/>
      <c r="AQ31" s="5"/>
      <c r="AR31" s="3"/>
      <c r="AS31" s="61"/>
      <c r="AT31" s="61"/>
      <c r="AU31" s="61"/>
      <c r="AV31" s="11"/>
      <c r="AW31" s="6" t="s">
        <v>181</v>
      </c>
      <c r="AX31" s="4">
        <f>STDEVA(AX3:AX30)</f>
        <v>37.734689716966194</v>
      </c>
      <c r="BG31" s="6"/>
      <c r="BH31" s="4"/>
      <c r="BK31" s="6"/>
      <c r="BL31" s="4"/>
    </row>
    <row r="32" spans="1:74">
      <c r="A32" t="s">
        <v>22</v>
      </c>
      <c r="AI32" s="5"/>
      <c r="AJ32" s="5"/>
      <c r="AK32" s="5"/>
      <c r="AL32" s="5"/>
      <c r="AM32" s="5"/>
      <c r="AN32" s="97"/>
      <c r="AO32" s="5"/>
      <c r="AP32" s="5"/>
      <c r="AQ32" s="5" t="s">
        <v>206</v>
      </c>
      <c r="AR32" s="9" t="s">
        <v>123</v>
      </c>
      <c r="AS32" s="61"/>
      <c r="AT32" s="61"/>
      <c r="AU32" s="61"/>
      <c r="BT32">
        <f>SUM(BT3:BT30)</f>
        <v>2534</v>
      </c>
      <c r="BU32">
        <f>SUM(BU3:BU30)</f>
        <v>6509</v>
      </c>
      <c r="BV32" s="4">
        <f t="shared" si="4"/>
        <v>38.930711322783843</v>
      </c>
    </row>
    <row r="33" spans="1:68">
      <c r="A33" t="s">
        <v>23</v>
      </c>
      <c r="E33" s="3">
        <f>'[1]Cumulative Stats'!$D35</f>
        <v>10</v>
      </c>
      <c r="F33" s="3">
        <f>'[2]Cumulative Stats'!$D35</f>
        <v>3</v>
      </c>
      <c r="G33" s="3">
        <f>'[3]Cumulative Stats'!$D35</f>
        <v>6</v>
      </c>
      <c r="H33" s="3">
        <f>'[4]Cumulative Stats'!$D35</f>
        <v>2</v>
      </c>
      <c r="I33" s="3">
        <f>'[5]Cumulative Stats'!$D35</f>
        <v>4</v>
      </c>
      <c r="J33" s="3">
        <f>'[6]Cumulative Stats'!$D35</f>
        <v>2</v>
      </c>
      <c r="K33" s="3">
        <f>'[7]Cumulative Stats'!$D35</f>
        <v>4</v>
      </c>
      <c r="L33" s="3">
        <f>'[8]Cumulative Stats'!$D35</f>
        <v>3</v>
      </c>
      <c r="M33" s="3">
        <f>'[9]Cumulative Stats'!$D35</f>
        <v>7</v>
      </c>
      <c r="N33" s="3">
        <f>'[10]Cumulative Stats'!$D35</f>
        <v>7</v>
      </c>
      <c r="O33" s="3">
        <f>'[11]Cumulative Stats'!$D35</f>
        <v>10</v>
      </c>
      <c r="P33" s="3">
        <f>'[12]Cumulative Stats'!$D35</f>
        <v>2</v>
      </c>
      <c r="Q33" s="3">
        <f>'[13]Cumulative Stats'!$D35</f>
        <v>7</v>
      </c>
      <c r="R33" s="3">
        <f>'[14]Cumulative Stats'!$D35</f>
        <v>5</v>
      </c>
      <c r="S33" s="3">
        <f>'[15]Cumulative Stats'!$D35</f>
        <v>5</v>
      </c>
      <c r="T33" s="3">
        <f>'[16]Cumulative Stats'!$D35</f>
        <v>13</v>
      </c>
      <c r="U33" s="3">
        <f>'[17]Cumulative Stats'!$D35</f>
        <v>2</v>
      </c>
      <c r="V33" s="3">
        <f>'[18]Cumulative Stats'!$D35</f>
        <v>3</v>
      </c>
      <c r="W33" s="3">
        <f>'[19]Cumulative Stats'!$D35</f>
        <v>4</v>
      </c>
      <c r="X33" s="3">
        <f>'[20]Cumulative Stats'!$D35</f>
        <v>4</v>
      </c>
      <c r="Y33" s="3">
        <f>'[21]Cumulative Stats'!$D35</f>
        <v>10</v>
      </c>
      <c r="Z33" s="3">
        <f>'[22]Cumulative Stats'!$D35</f>
        <v>3</v>
      </c>
      <c r="AA33" s="3">
        <f>'[23]Cumulative Stats'!$D35</f>
        <v>5</v>
      </c>
      <c r="AB33" s="3">
        <f>'[24]Cumulative Stats'!$D35</f>
        <v>8</v>
      </c>
      <c r="AC33" s="3">
        <f>'[25]Cumulative Stats'!$D35</f>
        <v>1</v>
      </c>
      <c r="AD33" s="3">
        <f>'[26]Cumulative Stats'!$D35</f>
        <v>13</v>
      </c>
      <c r="AE33" s="3">
        <f>'[27]Cumulative Stats'!$D35</f>
        <v>7</v>
      </c>
      <c r="AF33" s="3">
        <f>'[28]Cumulative Stats'!$D35</f>
        <v>8</v>
      </c>
      <c r="AG33" s="3"/>
      <c r="AH33">
        <f>SUM(E33:R33)</f>
        <v>72</v>
      </c>
      <c r="AI33" s="5">
        <f>+AH33/$D$1</f>
        <v>2.5714285714285716</v>
      </c>
      <c r="AJ33" s="5">
        <f>+BO33/8</f>
        <v>2.8875000000000002</v>
      </c>
      <c r="AK33">
        <f>SUM(S33:AF33)</f>
        <v>86</v>
      </c>
      <c r="AL33" s="5">
        <f>+AK33/$D$1</f>
        <v>3.0714285714285716</v>
      </c>
      <c r="AM33" s="5">
        <f>+BP33/8</f>
        <v>2.8250000000000002</v>
      </c>
      <c r="AN33" s="97"/>
      <c r="AO33" s="5">
        <f>+(AL33+AI33)/2</f>
        <v>2.8214285714285716</v>
      </c>
      <c r="AP33" s="5">
        <f>+(AM33+AJ33)/2</f>
        <v>2.8562500000000002</v>
      </c>
      <c r="AQ33" s="69"/>
      <c r="AR33" s="3" t="s">
        <v>152</v>
      </c>
      <c r="AS33" s="61">
        <v>3165</v>
      </c>
      <c r="AT33" s="61">
        <v>2800</v>
      </c>
      <c r="AU33" s="61">
        <f t="shared" ref="AU33:AU60" si="9">+AT33+AS33</f>
        <v>5965</v>
      </c>
      <c r="AV33" s="11">
        <f t="shared" ref="AV33:AV60" si="10">+AU33/16</f>
        <v>372.8125</v>
      </c>
      <c r="AW33" s="11">
        <f t="shared" ref="AW33:AW59" si="11">+AS33/16</f>
        <v>197.8125</v>
      </c>
      <c r="AX33" s="11">
        <f t="shared" ref="AX33:AX59" si="12">+AT33/16</f>
        <v>175</v>
      </c>
      <c r="BO33">
        <v>23.1</v>
      </c>
      <c r="BP33">
        <v>22.6</v>
      </c>
    </row>
    <row r="34" spans="1:68">
      <c r="A34" t="s">
        <v>24</v>
      </c>
      <c r="E34" s="3">
        <f>'[1]Cumulative Stats'!$D36</f>
        <v>134</v>
      </c>
      <c r="F34" s="3">
        <f>'[2]Cumulative Stats'!$D36</f>
        <v>43</v>
      </c>
      <c r="G34" s="3">
        <f>'[3]Cumulative Stats'!$D36</f>
        <v>52</v>
      </c>
      <c r="H34" s="3">
        <f>'[4]Cumulative Stats'!$D36</f>
        <v>3</v>
      </c>
      <c r="I34" s="3">
        <f>'[5]Cumulative Stats'!$D36</f>
        <v>38</v>
      </c>
      <c r="J34" s="3">
        <f>'[6]Cumulative Stats'!$D36</f>
        <v>-1</v>
      </c>
      <c r="K34" s="3">
        <f>'[7]Cumulative Stats'!$D36</f>
        <v>49</v>
      </c>
      <c r="L34" s="3">
        <f>'[8]Cumulative Stats'!$D36</f>
        <v>88</v>
      </c>
      <c r="M34" s="3">
        <f>'[9]Cumulative Stats'!$D36</f>
        <v>32</v>
      </c>
      <c r="N34" s="3">
        <f>'[10]Cumulative Stats'!$D36</f>
        <v>17</v>
      </c>
      <c r="O34" s="3">
        <f>'[11]Cumulative Stats'!$D36</f>
        <v>163</v>
      </c>
      <c r="P34" s="3">
        <f>'[12]Cumulative Stats'!$D36</f>
        <v>37</v>
      </c>
      <c r="Q34" s="3">
        <f>'[13]Cumulative Stats'!$D36</f>
        <v>92</v>
      </c>
      <c r="R34" s="3">
        <f>'[14]Cumulative Stats'!$D36</f>
        <v>21</v>
      </c>
      <c r="S34" s="3">
        <f>'[15]Cumulative Stats'!$D36</f>
        <v>61</v>
      </c>
      <c r="T34" s="3">
        <f>'[16]Cumulative Stats'!$D36</f>
        <v>111</v>
      </c>
      <c r="U34" s="3">
        <f>'[17]Cumulative Stats'!$D36</f>
        <v>21</v>
      </c>
      <c r="V34" s="3">
        <f>'[18]Cumulative Stats'!$D36</f>
        <v>16</v>
      </c>
      <c r="W34" s="3">
        <f>'[19]Cumulative Stats'!$D36</f>
        <v>36</v>
      </c>
      <c r="X34" s="3">
        <f>'[20]Cumulative Stats'!$D36</f>
        <v>22</v>
      </c>
      <c r="Y34" s="3">
        <f>'[21]Cumulative Stats'!$D36</f>
        <v>113</v>
      </c>
      <c r="Z34" s="3">
        <f>'[22]Cumulative Stats'!$D36</f>
        <v>25</v>
      </c>
      <c r="AA34" s="3">
        <f>'[23]Cumulative Stats'!$D36</f>
        <v>57</v>
      </c>
      <c r="AB34" s="3">
        <f>'[24]Cumulative Stats'!$D36</f>
        <v>101</v>
      </c>
      <c r="AC34" s="3">
        <f>'[25]Cumulative Stats'!$D36</f>
        <v>9</v>
      </c>
      <c r="AD34" s="3">
        <f>'[26]Cumulative Stats'!$D36</f>
        <v>151</v>
      </c>
      <c r="AE34" s="3">
        <f>'[27]Cumulative Stats'!$D36</f>
        <v>122</v>
      </c>
      <c r="AF34" s="3">
        <f>'[28]Cumulative Stats'!$D36</f>
        <v>60</v>
      </c>
      <c r="AG34" s="3"/>
      <c r="AI34" s="19">
        <f>+AI33/AI14</f>
        <v>4.9012933968686181E-2</v>
      </c>
      <c r="AJ34" s="19">
        <f>+AJ33/AJ14</f>
        <v>5.6424035173424529E-2</v>
      </c>
      <c r="AK34" s="5"/>
      <c r="AL34" s="19">
        <f>+AL33/AL14</f>
        <v>5.6803170409511237E-2</v>
      </c>
      <c r="AM34" s="19">
        <f>+AM33/AM14</f>
        <v>5.1882460973370063E-2</v>
      </c>
      <c r="AN34" s="96" t="s">
        <v>169</v>
      </c>
      <c r="AO34" s="19">
        <f>+AO33/AO14</f>
        <v>5.2966811934294339E-2</v>
      </c>
      <c r="AP34" s="19">
        <f>+AP33/AP14</f>
        <v>5.4082840236686393E-2</v>
      </c>
      <c r="AQ34" s="69"/>
      <c r="AR34" s="9" t="s">
        <v>111</v>
      </c>
      <c r="AS34" s="61">
        <v>2783</v>
      </c>
      <c r="AT34" s="61">
        <v>3176</v>
      </c>
      <c r="AU34" s="61">
        <f t="shared" si="9"/>
        <v>5959</v>
      </c>
      <c r="AV34" s="11">
        <f t="shared" si="10"/>
        <v>372.4375</v>
      </c>
      <c r="AW34" s="11">
        <f t="shared" si="11"/>
        <v>173.9375</v>
      </c>
      <c r="AX34" s="11">
        <f t="shared" si="12"/>
        <v>198.5</v>
      </c>
    </row>
    <row r="35" spans="1:68">
      <c r="A35" t="s">
        <v>25</v>
      </c>
      <c r="E35" s="3">
        <f>'[1]Cumulative Stats'!$D37</f>
        <v>1</v>
      </c>
      <c r="F35" s="3">
        <f>'[2]Cumulative Stats'!$D37</f>
        <v>0</v>
      </c>
      <c r="G35" s="3">
        <f>'[3]Cumulative Stats'!$D37</f>
        <v>0</v>
      </c>
      <c r="H35" s="3">
        <f>'[4]Cumulative Stats'!$D37</f>
        <v>0</v>
      </c>
      <c r="I35" s="3">
        <f>'[5]Cumulative Stats'!$D37</f>
        <v>0</v>
      </c>
      <c r="J35" s="3">
        <f>'[6]Cumulative Stats'!$D37</f>
        <v>0</v>
      </c>
      <c r="K35" s="3">
        <f>'[7]Cumulative Stats'!$D37</f>
        <v>0</v>
      </c>
      <c r="L35" s="3">
        <f>'[8]Cumulative Stats'!$D37</f>
        <v>1</v>
      </c>
      <c r="M35" s="3">
        <f>'[9]Cumulative Stats'!$D37</f>
        <v>0</v>
      </c>
      <c r="N35" s="3">
        <f>'[10]Cumulative Stats'!$D37</f>
        <v>0</v>
      </c>
      <c r="O35" s="3">
        <f>'[11]Cumulative Stats'!$D37</f>
        <v>1</v>
      </c>
      <c r="P35" s="3">
        <f>'[12]Cumulative Stats'!$D37</f>
        <v>0</v>
      </c>
      <c r="Q35" s="3">
        <f>'[13]Cumulative Stats'!$D37</f>
        <v>1</v>
      </c>
      <c r="R35" s="3">
        <f>'[14]Cumulative Stats'!$D37</f>
        <v>0</v>
      </c>
      <c r="S35" s="3">
        <f>'[15]Cumulative Stats'!$D37</f>
        <v>0</v>
      </c>
      <c r="T35" s="3">
        <f>'[16]Cumulative Stats'!$D37</f>
        <v>0</v>
      </c>
      <c r="U35" s="3">
        <f>'[17]Cumulative Stats'!$D37</f>
        <v>0</v>
      </c>
      <c r="V35" s="3">
        <f>'[18]Cumulative Stats'!$D37</f>
        <v>0</v>
      </c>
      <c r="W35" s="3">
        <f>'[19]Cumulative Stats'!$D37</f>
        <v>0</v>
      </c>
      <c r="X35" s="3">
        <f>'[20]Cumulative Stats'!$D37</f>
        <v>1</v>
      </c>
      <c r="Y35" s="3">
        <f>'[21]Cumulative Stats'!$D37</f>
        <v>0</v>
      </c>
      <c r="Z35" s="3">
        <f>'[22]Cumulative Stats'!$D37</f>
        <v>0</v>
      </c>
      <c r="AA35" s="3">
        <f>'[23]Cumulative Stats'!$D37</f>
        <v>0</v>
      </c>
      <c r="AB35" s="3">
        <f>'[24]Cumulative Stats'!$D37</f>
        <v>1</v>
      </c>
      <c r="AC35" s="3">
        <f>'[25]Cumulative Stats'!$D37</f>
        <v>0</v>
      </c>
      <c r="AD35" s="3">
        <f>'[26]Cumulative Stats'!$D37</f>
        <v>0</v>
      </c>
      <c r="AE35" s="3">
        <f>'[27]Cumulative Stats'!$D37</f>
        <v>2</v>
      </c>
      <c r="AF35" s="3">
        <f>'[28]Cumulative Stats'!$D37</f>
        <v>1</v>
      </c>
      <c r="AG35" s="3"/>
      <c r="AI35" s="5"/>
      <c r="AJ35" s="5"/>
      <c r="AK35" s="5"/>
      <c r="AL35" s="5"/>
      <c r="AM35" s="5"/>
      <c r="AN35" s="97"/>
      <c r="AO35" s="5"/>
      <c r="AP35" s="5"/>
      <c r="AQ35" s="5"/>
      <c r="AR35" s="3" t="s">
        <v>188</v>
      </c>
      <c r="AS35" s="61">
        <v>2394</v>
      </c>
      <c r="AT35" s="61">
        <v>3117</v>
      </c>
      <c r="AU35" s="61">
        <f t="shared" si="9"/>
        <v>5511</v>
      </c>
      <c r="AV35" s="11">
        <f t="shared" si="10"/>
        <v>344.4375</v>
      </c>
      <c r="AW35" s="11">
        <f t="shared" si="11"/>
        <v>149.625</v>
      </c>
      <c r="AX35" s="11">
        <f t="shared" si="12"/>
        <v>194.8125</v>
      </c>
    </row>
    <row r="36" spans="1:68">
      <c r="AI36" s="5"/>
      <c r="AJ36" s="5"/>
      <c r="AK36" s="5"/>
      <c r="AL36" s="5"/>
      <c r="AM36" s="5"/>
      <c r="AN36" s="97"/>
      <c r="AO36" s="5"/>
      <c r="AP36" s="5"/>
      <c r="AQ36" s="5"/>
      <c r="AR36" s="3" t="s">
        <v>155</v>
      </c>
      <c r="AS36" s="61">
        <v>2096</v>
      </c>
      <c r="AT36" s="61">
        <v>3375</v>
      </c>
      <c r="AU36" s="61">
        <f t="shared" si="9"/>
        <v>5471</v>
      </c>
      <c r="AV36" s="11">
        <f t="shared" si="10"/>
        <v>341.9375</v>
      </c>
      <c r="AW36" s="11">
        <f t="shared" si="11"/>
        <v>131</v>
      </c>
      <c r="AX36" s="11">
        <f t="shared" si="12"/>
        <v>210.9375</v>
      </c>
    </row>
    <row r="37" spans="1:68">
      <c r="A37" t="s">
        <v>26</v>
      </c>
      <c r="E37" s="3">
        <f>'[1]Cumulative Stats'!$D39</f>
        <v>16</v>
      </c>
      <c r="F37" s="3">
        <f>'[2]Cumulative Stats'!$D39</f>
        <v>28</v>
      </c>
      <c r="G37" s="3">
        <f>'[3]Cumulative Stats'!$D39</f>
        <v>19</v>
      </c>
      <c r="H37" s="3">
        <f>'[4]Cumulative Stats'!$D39</f>
        <v>20</v>
      </c>
      <c r="I37" s="3">
        <f>'[5]Cumulative Stats'!$D39</f>
        <v>23</v>
      </c>
      <c r="J37" s="3">
        <f>'[6]Cumulative Stats'!$D39</f>
        <v>23</v>
      </c>
      <c r="K37" s="3">
        <f>'[7]Cumulative Stats'!$D39</f>
        <v>16</v>
      </c>
      <c r="L37" s="3">
        <f>'[8]Cumulative Stats'!$D39</f>
        <v>17</v>
      </c>
      <c r="M37" s="3">
        <f>'[9]Cumulative Stats'!$D39</f>
        <v>13</v>
      </c>
      <c r="N37" s="3">
        <f>'[10]Cumulative Stats'!$D39</f>
        <v>22</v>
      </c>
      <c r="O37" s="3">
        <f>'[11]Cumulative Stats'!$D39</f>
        <v>19</v>
      </c>
      <c r="P37" s="3">
        <f>'[12]Cumulative Stats'!$D39</f>
        <v>26</v>
      </c>
      <c r="Q37" s="3">
        <f>'[13]Cumulative Stats'!$D39</f>
        <v>18</v>
      </c>
      <c r="R37" s="3">
        <f>'[14]Cumulative Stats'!$D39</f>
        <v>15</v>
      </c>
      <c r="S37" s="3">
        <f>'[15]Cumulative Stats'!$D39</f>
        <v>26</v>
      </c>
      <c r="T37" s="3">
        <f>'[16]Cumulative Stats'!$D39</f>
        <v>25</v>
      </c>
      <c r="U37" s="3">
        <f>'[17]Cumulative Stats'!$D39</f>
        <v>13</v>
      </c>
      <c r="V37" s="3">
        <f>'[18]Cumulative Stats'!$D39</f>
        <v>33</v>
      </c>
      <c r="W37" s="3">
        <f>'[19]Cumulative Stats'!$D39</f>
        <v>22</v>
      </c>
      <c r="X37" s="3">
        <f>'[20]Cumulative Stats'!$D39</f>
        <v>22</v>
      </c>
      <c r="Y37" s="3">
        <f>'[21]Cumulative Stats'!$D39</f>
        <v>28</v>
      </c>
      <c r="Z37" s="3">
        <f>'[22]Cumulative Stats'!$D39</f>
        <v>17</v>
      </c>
      <c r="AA37" s="3">
        <f>'[23]Cumulative Stats'!$D39</f>
        <v>23</v>
      </c>
      <c r="AB37" s="3">
        <f>'[24]Cumulative Stats'!$D39</f>
        <v>26</v>
      </c>
      <c r="AC37" s="3">
        <f>'[25]Cumulative Stats'!$D39</f>
        <v>25</v>
      </c>
      <c r="AD37" s="3">
        <f>'[26]Cumulative Stats'!$D39</f>
        <v>24</v>
      </c>
      <c r="AE37" s="3">
        <f>'[27]Cumulative Stats'!$D39</f>
        <v>29</v>
      </c>
      <c r="AF37" s="3">
        <f>'[28]Cumulative Stats'!$D39</f>
        <v>25</v>
      </c>
      <c r="AG37" s="3"/>
      <c r="AH37">
        <f>SUM(E37:R37)</f>
        <v>275</v>
      </c>
      <c r="AI37" s="5">
        <f>+AH37/$D$1</f>
        <v>9.8214285714285712</v>
      </c>
      <c r="AJ37" s="5">
        <f>+BO37/8</f>
        <v>10.125</v>
      </c>
      <c r="AK37">
        <f>SUM(S37:AF37)</f>
        <v>338</v>
      </c>
      <c r="AL37" s="5">
        <f>+AK37/$D$1</f>
        <v>12.071428571428571</v>
      </c>
      <c r="AM37" s="5">
        <f>+BP37/8</f>
        <v>11.824999999999999</v>
      </c>
      <c r="AN37" s="97"/>
      <c r="AO37" s="5">
        <f>+(AL37+AI37)/2</f>
        <v>10.946428571428571</v>
      </c>
      <c r="AP37" s="5">
        <f>+(AM37+AJ37)/2</f>
        <v>10.975</v>
      </c>
      <c r="AQ37" s="69"/>
      <c r="AR37" s="3" t="s">
        <v>110</v>
      </c>
      <c r="AS37" s="61">
        <v>2488</v>
      </c>
      <c r="AT37" s="61">
        <v>2859</v>
      </c>
      <c r="AU37" s="61">
        <f t="shared" si="9"/>
        <v>5347</v>
      </c>
      <c r="AV37" s="11">
        <f t="shared" si="10"/>
        <v>334.1875</v>
      </c>
      <c r="AW37" s="11">
        <f t="shared" si="11"/>
        <v>155.5</v>
      </c>
      <c r="AX37" s="11">
        <f t="shared" si="12"/>
        <v>178.6875</v>
      </c>
      <c r="BO37">
        <v>81</v>
      </c>
      <c r="BP37">
        <v>94.6</v>
      </c>
    </row>
    <row r="38" spans="1:68">
      <c r="A38" t="s">
        <v>27</v>
      </c>
      <c r="E38" s="3">
        <f>'[1]Cumulative Stats'!$D40</f>
        <v>531</v>
      </c>
      <c r="F38" s="3">
        <f>'[2]Cumulative Stats'!$D40</f>
        <v>1141</v>
      </c>
      <c r="G38" s="3">
        <f>'[3]Cumulative Stats'!$D40</f>
        <v>846</v>
      </c>
      <c r="H38" s="3">
        <f>'[4]Cumulative Stats'!$D40</f>
        <v>703</v>
      </c>
      <c r="I38" s="3">
        <f>'[5]Cumulative Stats'!$D40</f>
        <v>899</v>
      </c>
      <c r="J38" s="3">
        <f>'[6]Cumulative Stats'!$D40</f>
        <v>871</v>
      </c>
      <c r="K38" s="3">
        <f>'[7]Cumulative Stats'!$D40</f>
        <v>629</v>
      </c>
      <c r="L38" s="3">
        <f>'[8]Cumulative Stats'!$D40</f>
        <v>635</v>
      </c>
      <c r="M38" s="3">
        <f>'[9]Cumulative Stats'!$D40</f>
        <v>436</v>
      </c>
      <c r="N38" s="3">
        <f>'[10]Cumulative Stats'!$D40</f>
        <v>861</v>
      </c>
      <c r="O38" s="3">
        <f>'[11]Cumulative Stats'!$D40</f>
        <v>791</v>
      </c>
      <c r="P38" s="3">
        <f>'[12]Cumulative Stats'!$D40</f>
        <v>1024</v>
      </c>
      <c r="Q38" s="3">
        <f>'[13]Cumulative Stats'!$D40</f>
        <v>663</v>
      </c>
      <c r="R38" s="3">
        <f>'[14]Cumulative Stats'!$D40</f>
        <v>551</v>
      </c>
      <c r="S38" s="3">
        <f>'[15]Cumulative Stats'!$D40</f>
        <v>1032</v>
      </c>
      <c r="T38" s="3">
        <f>'[16]Cumulative Stats'!$D40</f>
        <v>932</v>
      </c>
      <c r="U38" s="3">
        <f>'[17]Cumulative Stats'!$D40</f>
        <v>554</v>
      </c>
      <c r="V38" s="3">
        <f>'[18]Cumulative Stats'!$D40</f>
        <v>1332</v>
      </c>
      <c r="W38" s="3">
        <f>'[19]Cumulative Stats'!$D40</f>
        <v>813</v>
      </c>
      <c r="X38" s="3">
        <f>'[20]Cumulative Stats'!$D40</f>
        <v>800</v>
      </c>
      <c r="Y38" s="3">
        <f>'[21]Cumulative Stats'!$D40</f>
        <v>922</v>
      </c>
      <c r="Z38" s="3">
        <f>'[22]Cumulative Stats'!$D40</f>
        <v>712</v>
      </c>
      <c r="AA38" s="3">
        <f>'[23]Cumulative Stats'!$D40</f>
        <v>943</v>
      </c>
      <c r="AB38" s="3">
        <f>'[24]Cumulative Stats'!$D40</f>
        <v>1031</v>
      </c>
      <c r="AC38" s="3">
        <f>'[25]Cumulative Stats'!$D40</f>
        <v>868</v>
      </c>
      <c r="AD38" s="3">
        <f>'[26]Cumulative Stats'!$D40</f>
        <v>750</v>
      </c>
      <c r="AE38" s="3">
        <f>'[27]Cumulative Stats'!$D40</f>
        <v>1154</v>
      </c>
      <c r="AF38" s="3">
        <f>'[28]Cumulative Stats'!$D40</f>
        <v>943</v>
      </c>
      <c r="AG38" s="3"/>
      <c r="AH38">
        <f>SUM(E38:R38)</f>
        <v>10581</v>
      </c>
      <c r="AI38" s="5">
        <f>+AH38/$D$1</f>
        <v>377.89285714285717</v>
      </c>
      <c r="AJ38" s="5">
        <f>+BO38/8</f>
        <v>392.7</v>
      </c>
      <c r="AK38">
        <f>SUM(S38:AF38)</f>
        <v>12786</v>
      </c>
      <c r="AL38" s="5">
        <f>+AK38/$D$1</f>
        <v>456.64285714285717</v>
      </c>
      <c r="AM38" s="5">
        <f>+BP38/8</f>
        <v>454.3125</v>
      </c>
      <c r="AN38" s="97"/>
      <c r="AO38" s="5">
        <f>+(AL38+AI38)/2</f>
        <v>417.26785714285717</v>
      </c>
      <c r="AP38" s="5">
        <f>+(AM38+AJ38)/2</f>
        <v>423.50625000000002</v>
      </c>
      <c r="AQ38" s="5"/>
      <c r="AR38" s="3" t="s">
        <v>114</v>
      </c>
      <c r="AS38" s="61">
        <v>2308</v>
      </c>
      <c r="AT38" s="61">
        <v>2874</v>
      </c>
      <c r="AU38" s="61">
        <f t="shared" si="9"/>
        <v>5182</v>
      </c>
      <c r="AV38" s="11">
        <f t="shared" si="10"/>
        <v>323.875</v>
      </c>
      <c r="AW38" s="11">
        <f t="shared" si="11"/>
        <v>144.25</v>
      </c>
      <c r="AX38" s="11">
        <f t="shared" si="12"/>
        <v>179.625</v>
      </c>
      <c r="BO38">
        <v>3141.6</v>
      </c>
      <c r="BP38">
        <v>3634.5</v>
      </c>
    </row>
    <row r="39" spans="1:68">
      <c r="A39" t="s">
        <v>28</v>
      </c>
      <c r="E39" s="4">
        <f>'[1]Cumulative Stats'!$D41</f>
        <v>33.1875</v>
      </c>
      <c r="F39" s="4">
        <f>'[2]Cumulative Stats'!$D41</f>
        <v>40.75</v>
      </c>
      <c r="G39" s="4">
        <f>'[3]Cumulative Stats'!$D41</f>
        <v>44.526315789473685</v>
      </c>
      <c r="H39" s="4">
        <f>'[4]Cumulative Stats'!$D41</f>
        <v>35.15</v>
      </c>
      <c r="I39" s="4">
        <f>'[5]Cumulative Stats'!$D41</f>
        <v>39.086956521739133</v>
      </c>
      <c r="J39" s="4">
        <f>'[6]Cumulative Stats'!$D41</f>
        <v>37.869565217391305</v>
      </c>
      <c r="K39" s="4">
        <f>'[7]Cumulative Stats'!$D41</f>
        <v>39.3125</v>
      </c>
      <c r="L39" s="4">
        <f>'[8]Cumulative Stats'!$D41</f>
        <v>37.352941176470587</v>
      </c>
      <c r="M39" s="4">
        <f>'[9]Cumulative Stats'!$D41</f>
        <v>33.53846153846154</v>
      </c>
      <c r="N39" s="4">
        <f>'[10]Cumulative Stats'!$D41</f>
        <v>39.136363636363633</v>
      </c>
      <c r="O39" s="4">
        <f>'[11]Cumulative Stats'!$D41</f>
        <v>41.631578947368418</v>
      </c>
      <c r="P39" s="4">
        <f>'[12]Cumulative Stats'!$D41</f>
        <v>39.384615384615387</v>
      </c>
      <c r="Q39" s="4">
        <f>'[13]Cumulative Stats'!$D41</f>
        <v>36.833333333333336</v>
      </c>
      <c r="R39" s="4">
        <f>'[14]Cumulative Stats'!$D41</f>
        <v>36.733333333333334</v>
      </c>
      <c r="S39" s="4">
        <f>'[15]Cumulative Stats'!$D41</f>
        <v>39.692307692307693</v>
      </c>
      <c r="T39" s="4">
        <f>'[16]Cumulative Stats'!$D41</f>
        <v>37.28</v>
      </c>
      <c r="U39" s="4">
        <f>'[17]Cumulative Stats'!$D41</f>
        <v>42.615384615384613</v>
      </c>
      <c r="V39" s="4">
        <f>'[18]Cumulative Stats'!$D41</f>
        <v>40.363636363636367</v>
      </c>
      <c r="W39" s="4">
        <f>'[19]Cumulative Stats'!$D41</f>
        <v>36.954545454545453</v>
      </c>
      <c r="X39" s="4">
        <f>'[20]Cumulative Stats'!$D41</f>
        <v>36.363636363636367</v>
      </c>
      <c r="Y39" s="4">
        <f>'[21]Cumulative Stats'!$D41</f>
        <v>32.928571428571431</v>
      </c>
      <c r="Z39" s="4">
        <f>'[22]Cumulative Stats'!$D41</f>
        <v>41.882352941176471</v>
      </c>
      <c r="AA39" s="4">
        <f>'[23]Cumulative Stats'!$D41</f>
        <v>41</v>
      </c>
      <c r="AB39" s="4">
        <f>'[24]Cumulative Stats'!$D41</f>
        <v>39.653846153846153</v>
      </c>
      <c r="AC39" s="4">
        <f>'[25]Cumulative Stats'!$D41</f>
        <v>34.72</v>
      </c>
      <c r="AD39" s="4">
        <f>'[26]Cumulative Stats'!$D41</f>
        <v>31.25</v>
      </c>
      <c r="AE39" s="4">
        <f>'[27]Cumulative Stats'!$D41</f>
        <v>39.793103448275865</v>
      </c>
      <c r="AF39" s="4">
        <f>'[28]Cumulative Stats'!$D41</f>
        <v>37.72</v>
      </c>
      <c r="AG39" s="4"/>
      <c r="AI39" s="18">
        <f>+AH38/AH37</f>
        <v>38.476363636363637</v>
      </c>
      <c r="AJ39" s="18">
        <f>+AJ38/AJ37</f>
        <v>38.785185185185185</v>
      </c>
      <c r="AK39" s="18"/>
      <c r="AL39" s="18">
        <f>+AK38/AK37</f>
        <v>37.828402366863905</v>
      </c>
      <c r="AM39" s="18">
        <f>+AM38/AM37</f>
        <v>38.419661733615222</v>
      </c>
      <c r="AN39" s="97"/>
      <c r="AO39" s="11">
        <f>+AO38/AO37</f>
        <v>38.119086460032626</v>
      </c>
      <c r="AP39" s="11">
        <f>+AP38/AP37</f>
        <v>38.588268792710707</v>
      </c>
      <c r="AQ39" s="69"/>
      <c r="AR39" s="3" t="s">
        <v>119</v>
      </c>
      <c r="AS39" s="61">
        <v>1954</v>
      </c>
      <c r="AT39" s="61">
        <v>3171</v>
      </c>
      <c r="AU39" s="61">
        <f t="shared" si="9"/>
        <v>5125</v>
      </c>
      <c r="AV39" s="11">
        <f t="shared" si="10"/>
        <v>320.3125</v>
      </c>
      <c r="AW39" s="11">
        <f t="shared" si="11"/>
        <v>122.125</v>
      </c>
      <c r="AX39" s="11">
        <f t="shared" si="12"/>
        <v>198.1875</v>
      </c>
      <c r="BO39">
        <v>38.799999999999997</v>
      </c>
      <c r="BP39">
        <v>38.4</v>
      </c>
    </row>
    <row r="40" spans="1:68">
      <c r="AI40" s="5"/>
      <c r="AJ40" s="5"/>
      <c r="AK40" s="5"/>
      <c r="AL40" s="5"/>
      <c r="AM40" s="5"/>
      <c r="AN40" s="97"/>
      <c r="AO40" s="5"/>
      <c r="AP40" s="5"/>
      <c r="AQ40" s="5"/>
      <c r="AR40" s="3" t="s">
        <v>157</v>
      </c>
      <c r="AS40" s="61">
        <v>1845</v>
      </c>
      <c r="AT40" s="61">
        <v>3151</v>
      </c>
      <c r="AU40" s="61">
        <f t="shared" si="9"/>
        <v>4996</v>
      </c>
      <c r="AV40" s="11">
        <f t="shared" si="10"/>
        <v>312.25</v>
      </c>
      <c r="AW40" s="11">
        <f t="shared" si="11"/>
        <v>115.3125</v>
      </c>
      <c r="AX40" s="11">
        <f t="shared" si="12"/>
        <v>196.9375</v>
      </c>
    </row>
    <row r="41" spans="1:68">
      <c r="A41" t="s">
        <v>29</v>
      </c>
      <c r="E41" s="3">
        <f>'[1]Cumulative Stats'!$D43</f>
        <v>9</v>
      </c>
      <c r="F41" s="3">
        <f>'[2]Cumulative Stats'!$D43</f>
        <v>11</v>
      </c>
      <c r="G41" s="3">
        <f>'[3]Cumulative Stats'!$D43</f>
        <v>11</v>
      </c>
      <c r="H41" s="3">
        <f>'[4]Cumulative Stats'!$D43</f>
        <v>6</v>
      </c>
      <c r="I41" s="3">
        <f>'[5]Cumulative Stats'!$D43</f>
        <v>15</v>
      </c>
      <c r="J41" s="3">
        <f>'[6]Cumulative Stats'!$D43</f>
        <v>12</v>
      </c>
      <c r="K41" s="3">
        <f>'[7]Cumulative Stats'!$D43</f>
        <v>16</v>
      </c>
      <c r="L41" s="3">
        <f>'[8]Cumulative Stats'!$D43</f>
        <v>13</v>
      </c>
      <c r="M41" s="3">
        <f>'[9]Cumulative Stats'!$D43</f>
        <v>11</v>
      </c>
      <c r="N41" s="3">
        <f>'[10]Cumulative Stats'!$D43</f>
        <v>12</v>
      </c>
      <c r="O41" s="3">
        <f>'[11]Cumulative Stats'!$D43</f>
        <v>7</v>
      </c>
      <c r="P41" s="3">
        <f>'[12]Cumulative Stats'!$D43</f>
        <v>21</v>
      </c>
      <c r="Q41" s="3">
        <f>'[13]Cumulative Stats'!$D43</f>
        <v>9</v>
      </c>
      <c r="R41" s="3">
        <f>'[14]Cumulative Stats'!$D43</f>
        <v>11</v>
      </c>
      <c r="S41" s="3">
        <f>'[15]Cumulative Stats'!$D43</f>
        <v>10</v>
      </c>
      <c r="T41" s="3">
        <f>'[16]Cumulative Stats'!$D43</f>
        <v>7</v>
      </c>
      <c r="U41" s="3">
        <f>'[17]Cumulative Stats'!$D43</f>
        <v>10</v>
      </c>
      <c r="V41" s="3">
        <f>'[18]Cumulative Stats'!$D43</f>
        <v>12</v>
      </c>
      <c r="W41" s="3">
        <f>'[19]Cumulative Stats'!$D43</f>
        <v>17</v>
      </c>
      <c r="X41" s="3">
        <f>'[20]Cumulative Stats'!$D43</f>
        <v>16</v>
      </c>
      <c r="Y41" s="3">
        <f>'[21]Cumulative Stats'!$D43</f>
        <v>7</v>
      </c>
      <c r="Z41" s="3">
        <f>'[22]Cumulative Stats'!$D43</f>
        <v>11</v>
      </c>
      <c r="AA41" s="3">
        <f>'[23]Cumulative Stats'!$D43</f>
        <v>7</v>
      </c>
      <c r="AB41" s="3">
        <f>'[24]Cumulative Stats'!$D43</f>
        <v>11</v>
      </c>
      <c r="AC41" s="3">
        <f>'[25]Cumulative Stats'!$D43</f>
        <v>8</v>
      </c>
      <c r="AD41" s="3">
        <f>'[26]Cumulative Stats'!$D43</f>
        <v>8</v>
      </c>
      <c r="AE41" s="3">
        <f>'[27]Cumulative Stats'!$D43</f>
        <v>19</v>
      </c>
      <c r="AF41" s="3">
        <f>'[28]Cumulative Stats'!$D43</f>
        <v>13</v>
      </c>
      <c r="AG41" s="3"/>
      <c r="AH41">
        <f>SUM(E41:R41)</f>
        <v>164</v>
      </c>
      <c r="AI41" s="5">
        <f>+AH41/$D$1</f>
        <v>5.8571428571428568</v>
      </c>
      <c r="AJ41" s="5">
        <f>+BO41/8</f>
        <v>5.7</v>
      </c>
      <c r="AK41">
        <f>SUM(S41:AF41)</f>
        <v>156</v>
      </c>
      <c r="AL41" s="5">
        <f>+AK41/$D$1</f>
        <v>5.5714285714285712</v>
      </c>
      <c r="AM41" s="5">
        <f>+BP41/8</f>
        <v>6.2625000000000002</v>
      </c>
      <c r="AN41" s="97"/>
      <c r="AO41" s="5">
        <f>+(AL41+AI41)/2</f>
        <v>5.7142857142857135</v>
      </c>
      <c r="AP41" s="5">
        <f>+(AM41+AJ41)/2</f>
        <v>5.9812500000000002</v>
      </c>
      <c r="AQ41" s="5"/>
      <c r="AR41" s="3" t="s">
        <v>117</v>
      </c>
      <c r="AS41" s="61">
        <v>2297</v>
      </c>
      <c r="AT41" s="61">
        <v>2699</v>
      </c>
      <c r="AU41" s="61">
        <f t="shared" si="9"/>
        <v>4996</v>
      </c>
      <c r="AV41" s="11">
        <f t="shared" si="10"/>
        <v>312.25</v>
      </c>
      <c r="AW41" s="11">
        <f t="shared" si="11"/>
        <v>143.5625</v>
      </c>
      <c r="AX41" s="11">
        <f t="shared" si="12"/>
        <v>168.6875</v>
      </c>
      <c r="BA41">
        <f>7138+7042</f>
        <v>14180</v>
      </c>
      <c r="BC41" t="s">
        <v>191</v>
      </c>
      <c r="BD41">
        <f>+BA42/(BA41+BA42)</f>
        <v>6.7166633774093806E-2</v>
      </c>
      <c r="BO41">
        <v>45.6</v>
      </c>
      <c r="BP41">
        <v>50.1</v>
      </c>
    </row>
    <row r="42" spans="1:68">
      <c r="A42" t="s">
        <v>30</v>
      </c>
      <c r="E42" s="3">
        <f>'[1]Cumulative Stats'!$D44</f>
        <v>33</v>
      </c>
      <c r="F42" s="3">
        <f>'[2]Cumulative Stats'!$D44</f>
        <v>71</v>
      </c>
      <c r="G42" s="3">
        <f>'[3]Cumulative Stats'!$D44</f>
        <v>41</v>
      </c>
      <c r="H42" s="3">
        <f>'[4]Cumulative Stats'!$D44</f>
        <v>61</v>
      </c>
      <c r="I42" s="3">
        <f>'[5]Cumulative Stats'!$D44</f>
        <v>150</v>
      </c>
      <c r="J42" s="3">
        <f>'[6]Cumulative Stats'!$D44</f>
        <v>104</v>
      </c>
      <c r="K42" s="3">
        <f>'[7]Cumulative Stats'!$D44</f>
        <v>145</v>
      </c>
      <c r="L42" s="3">
        <f>'[8]Cumulative Stats'!$D44</f>
        <v>165</v>
      </c>
      <c r="M42" s="3">
        <f>'[9]Cumulative Stats'!$D44</f>
        <v>121</v>
      </c>
      <c r="N42" s="3">
        <f>'[10]Cumulative Stats'!$D44</f>
        <v>204</v>
      </c>
      <c r="O42" s="3">
        <f>'[11]Cumulative Stats'!$D44</f>
        <v>32</v>
      </c>
      <c r="P42" s="3">
        <f>'[12]Cumulative Stats'!$D44</f>
        <v>136</v>
      </c>
      <c r="Q42" s="3">
        <f>'[13]Cumulative Stats'!$D44</f>
        <v>44</v>
      </c>
      <c r="R42" s="3">
        <f>'[14]Cumulative Stats'!$D44</f>
        <v>68</v>
      </c>
      <c r="S42" s="3">
        <f>'[15]Cumulative Stats'!$D44</f>
        <v>78</v>
      </c>
      <c r="T42" s="3">
        <f>'[16]Cumulative Stats'!$D44</f>
        <v>14</v>
      </c>
      <c r="U42" s="3">
        <f>'[17]Cumulative Stats'!$D44</f>
        <v>107</v>
      </c>
      <c r="V42" s="3">
        <f>'[18]Cumulative Stats'!$D44</f>
        <v>104</v>
      </c>
      <c r="W42" s="3">
        <f>'[19]Cumulative Stats'!$D44</f>
        <v>132</v>
      </c>
      <c r="X42" s="3">
        <f>'[20]Cumulative Stats'!$D44</f>
        <v>110</v>
      </c>
      <c r="Y42" s="3">
        <f>'[21]Cumulative Stats'!$D44</f>
        <v>52</v>
      </c>
      <c r="Z42" s="3">
        <f>'[22]Cumulative Stats'!$D44</f>
        <v>70</v>
      </c>
      <c r="AA42" s="3">
        <f>'[23]Cumulative Stats'!$D44</f>
        <v>11</v>
      </c>
      <c r="AB42" s="3">
        <f>'[24]Cumulative Stats'!$D44</f>
        <v>72</v>
      </c>
      <c r="AC42" s="3">
        <f>'[25]Cumulative Stats'!$D44</f>
        <v>33</v>
      </c>
      <c r="AD42" s="3">
        <f>'[26]Cumulative Stats'!$D44</f>
        <v>58</v>
      </c>
      <c r="AE42" s="3">
        <f>'[27]Cumulative Stats'!$D44</f>
        <v>177</v>
      </c>
      <c r="AF42" s="3">
        <f>'[28]Cumulative Stats'!$D44</f>
        <v>77</v>
      </c>
      <c r="AG42" s="3"/>
      <c r="AH42">
        <f>SUM(E42:R42)</f>
        <v>1375</v>
      </c>
      <c r="AI42" s="5">
        <f>+AH42/$D$1</f>
        <v>49.107142857142854</v>
      </c>
      <c r="AJ42" s="5">
        <f>+BO42/8</f>
        <v>50.25</v>
      </c>
      <c r="AK42">
        <f>SUM(S42:AF42)</f>
        <v>1095</v>
      </c>
      <c r="AL42" s="5">
        <f>+AK42/$D$1</f>
        <v>39.107142857142854</v>
      </c>
      <c r="AM42" s="5">
        <f>+BP42/8</f>
        <v>49.95</v>
      </c>
      <c r="AN42" s="97"/>
      <c r="AO42" s="5">
        <f>+(AL42+AI42)/2</f>
        <v>44.107142857142854</v>
      </c>
      <c r="AP42" s="5">
        <f>+(AM42+AJ42)/2</f>
        <v>50.1</v>
      </c>
      <c r="AQ42" s="5"/>
      <c r="AR42" s="3" t="s">
        <v>154</v>
      </c>
      <c r="AS42" s="61">
        <v>2186</v>
      </c>
      <c r="AT42" s="61">
        <v>2727</v>
      </c>
      <c r="AU42" s="61">
        <f t="shared" si="9"/>
        <v>4913</v>
      </c>
      <c r="AV42" s="11">
        <f t="shared" si="10"/>
        <v>307.0625</v>
      </c>
      <c r="AW42" s="11">
        <f t="shared" si="11"/>
        <v>136.625</v>
      </c>
      <c r="AX42" s="11">
        <f t="shared" si="12"/>
        <v>170.4375</v>
      </c>
      <c r="BA42">
        <f>507+514</f>
        <v>1021</v>
      </c>
      <c r="BC42" t="s">
        <v>192</v>
      </c>
      <c r="BD42">
        <f>1-BD41</f>
        <v>0.93283336622590618</v>
      </c>
      <c r="BO42">
        <v>402</v>
      </c>
      <c r="BP42">
        <v>399.6</v>
      </c>
    </row>
    <row r="43" spans="1:68">
      <c r="A43" t="s">
        <v>31</v>
      </c>
      <c r="E43" s="4">
        <f>'[1]Cumulative Stats'!$D45</f>
        <v>3.6666666666666665</v>
      </c>
      <c r="F43" s="4">
        <f>'[2]Cumulative Stats'!$D45</f>
        <v>6.4545454545454541</v>
      </c>
      <c r="G43" s="4">
        <f>'[3]Cumulative Stats'!$D45</f>
        <v>3.7272727272727271</v>
      </c>
      <c r="H43" s="4">
        <f>'[4]Cumulative Stats'!$D45</f>
        <v>10.166666666666666</v>
      </c>
      <c r="I43" s="4">
        <f>'[5]Cumulative Stats'!$D45</f>
        <v>10</v>
      </c>
      <c r="J43" s="4">
        <f>'[6]Cumulative Stats'!$D45</f>
        <v>8.6666666666666661</v>
      </c>
      <c r="K43" s="4">
        <f>'[7]Cumulative Stats'!$D45</f>
        <v>9.0625</v>
      </c>
      <c r="L43" s="4">
        <f>'[8]Cumulative Stats'!$D45</f>
        <v>12.692307692307692</v>
      </c>
      <c r="M43" s="4">
        <f>'[9]Cumulative Stats'!$D45</f>
        <v>11</v>
      </c>
      <c r="N43" s="4">
        <f>'[10]Cumulative Stats'!$D45</f>
        <v>17</v>
      </c>
      <c r="O43" s="4">
        <f>'[11]Cumulative Stats'!$D45</f>
        <v>4.5714285714285712</v>
      </c>
      <c r="P43" s="4">
        <f>'[12]Cumulative Stats'!$D45</f>
        <v>6.4761904761904763</v>
      </c>
      <c r="Q43" s="4">
        <f>'[13]Cumulative Stats'!$D45</f>
        <v>4.8888888888888893</v>
      </c>
      <c r="R43" s="4">
        <f>'[14]Cumulative Stats'!$D45</f>
        <v>6.1818181818181817</v>
      </c>
      <c r="S43" s="4">
        <f>'[15]Cumulative Stats'!$D45</f>
        <v>7.8</v>
      </c>
      <c r="T43" s="4">
        <f>'[16]Cumulative Stats'!$D45</f>
        <v>2</v>
      </c>
      <c r="U43" s="4">
        <f>'[17]Cumulative Stats'!$D45</f>
        <v>10.7</v>
      </c>
      <c r="V43" s="4">
        <f>'[18]Cumulative Stats'!$D45</f>
        <v>8.6666666666666661</v>
      </c>
      <c r="W43" s="4">
        <f>'[19]Cumulative Stats'!$D45</f>
        <v>7.7647058823529411</v>
      </c>
      <c r="X43" s="4">
        <f>'[20]Cumulative Stats'!$D45</f>
        <v>6.875</v>
      </c>
      <c r="Y43" s="4">
        <f>'[21]Cumulative Stats'!$D45</f>
        <v>7.4285714285714288</v>
      </c>
      <c r="Z43" s="4">
        <f>'[22]Cumulative Stats'!$D45</f>
        <v>6.3636363636363633</v>
      </c>
      <c r="AA43" s="4">
        <f>'[23]Cumulative Stats'!$D45</f>
        <v>1.5714285714285714</v>
      </c>
      <c r="AB43" s="4">
        <f>'[24]Cumulative Stats'!$D45</f>
        <v>6.5454545454545459</v>
      </c>
      <c r="AC43" s="4">
        <f>'[25]Cumulative Stats'!$D45</f>
        <v>4.125</v>
      </c>
      <c r="AD43" s="4">
        <f>'[26]Cumulative Stats'!$D45</f>
        <v>7.25</v>
      </c>
      <c r="AE43" s="4">
        <f>'[27]Cumulative Stats'!$D45</f>
        <v>9.3157894736842106</v>
      </c>
      <c r="AF43" s="4">
        <f>'[28]Cumulative Stats'!$D45</f>
        <v>5.9230769230769234</v>
      </c>
      <c r="AG43" s="4"/>
      <c r="AI43" s="5">
        <f>+AH42/AH41</f>
        <v>8.3841463414634152</v>
      </c>
      <c r="AJ43" s="5">
        <f>+AJ42/AJ41</f>
        <v>8.8157894736842106</v>
      </c>
      <c r="AK43" s="5"/>
      <c r="AL43" s="5">
        <f>+AK42/AK41</f>
        <v>7.0192307692307692</v>
      </c>
      <c r="AM43" s="5">
        <f>+AM42/AM41</f>
        <v>7.976047904191617</v>
      </c>
      <c r="AN43" s="97"/>
      <c r="AO43" s="18">
        <f>+AO42/AO41</f>
        <v>7.7187500000000009</v>
      </c>
      <c r="AP43" s="18">
        <f>+AP42/AP41</f>
        <v>8.376175548589341</v>
      </c>
      <c r="AQ43" s="69"/>
      <c r="AR43" s="3" t="s">
        <v>147</v>
      </c>
      <c r="AS43" s="61">
        <v>2131</v>
      </c>
      <c r="AT43" s="61">
        <v>2741</v>
      </c>
      <c r="AU43" s="61">
        <f t="shared" si="9"/>
        <v>4872</v>
      </c>
      <c r="AV43" s="11">
        <f t="shared" si="10"/>
        <v>304.5</v>
      </c>
      <c r="AW43" s="11">
        <f t="shared" si="11"/>
        <v>133.1875</v>
      </c>
      <c r="AX43" s="11">
        <f t="shared" si="12"/>
        <v>171.3125</v>
      </c>
      <c r="BC43" t="s">
        <v>193</v>
      </c>
      <c r="BD43">
        <f>+AH14+AK14+AH18+AK18</f>
        <v>3230</v>
      </c>
      <c r="BO43">
        <v>8.8000000000000007</v>
      </c>
      <c r="BP43">
        <v>8</v>
      </c>
    </row>
    <row r="44" spans="1:68">
      <c r="A44" t="s">
        <v>32</v>
      </c>
      <c r="E44" s="3">
        <f>'[1]Cumulative Stats'!$D46</f>
        <v>0</v>
      </c>
      <c r="F44" s="3">
        <f>'[2]Cumulative Stats'!$D46</f>
        <v>0</v>
      </c>
      <c r="G44" s="3">
        <f>'[3]Cumulative Stats'!$D46</f>
        <v>0</v>
      </c>
      <c r="H44" s="3">
        <f>'[4]Cumulative Stats'!$D46</f>
        <v>0</v>
      </c>
      <c r="I44" s="3">
        <f>'[5]Cumulative Stats'!$D46</f>
        <v>0</v>
      </c>
      <c r="J44" s="3">
        <f>'[6]Cumulative Stats'!$D46</f>
        <v>0</v>
      </c>
      <c r="K44" s="3">
        <f>'[7]Cumulative Stats'!$D46</f>
        <v>0</v>
      </c>
      <c r="L44" s="3">
        <f>'[8]Cumulative Stats'!$D46</f>
        <v>0</v>
      </c>
      <c r="M44" s="3">
        <f>'[9]Cumulative Stats'!$D46</f>
        <v>0</v>
      </c>
      <c r="N44" s="3">
        <f>'[10]Cumulative Stats'!$D46</f>
        <v>1</v>
      </c>
      <c r="O44" s="3">
        <f>'[11]Cumulative Stats'!$D46</f>
        <v>0</v>
      </c>
      <c r="P44" s="3">
        <f>'[12]Cumulative Stats'!$D46</f>
        <v>0</v>
      </c>
      <c r="Q44" s="3">
        <f>'[13]Cumulative Stats'!$D46</f>
        <v>0</v>
      </c>
      <c r="R44" s="3">
        <f>'[14]Cumulative Stats'!$D46</f>
        <v>0</v>
      </c>
      <c r="S44" s="3">
        <f>'[15]Cumulative Stats'!$D46</f>
        <v>0</v>
      </c>
      <c r="T44" s="3">
        <f>'[16]Cumulative Stats'!$D46</f>
        <v>0</v>
      </c>
      <c r="U44" s="3">
        <f>'[17]Cumulative Stats'!$D46</f>
        <v>0</v>
      </c>
      <c r="V44" s="3">
        <f>'[18]Cumulative Stats'!$D46</f>
        <v>0</v>
      </c>
      <c r="W44" s="3">
        <f>'[19]Cumulative Stats'!$D46</f>
        <v>0</v>
      </c>
      <c r="X44" s="3">
        <f>'[20]Cumulative Stats'!$D46</f>
        <v>0</v>
      </c>
      <c r="Y44" s="3">
        <f>'[21]Cumulative Stats'!$D46</f>
        <v>0</v>
      </c>
      <c r="Z44" s="3">
        <f>'[22]Cumulative Stats'!$D46</f>
        <v>0</v>
      </c>
      <c r="AA44" s="3">
        <f>'[23]Cumulative Stats'!$D46</f>
        <v>0</v>
      </c>
      <c r="AB44" s="3">
        <f>'[24]Cumulative Stats'!$D46</f>
        <v>0</v>
      </c>
      <c r="AC44" s="3">
        <f>'[25]Cumulative Stats'!$D46</f>
        <v>0</v>
      </c>
      <c r="AD44" s="3">
        <f>'[26]Cumulative Stats'!$D46</f>
        <v>0</v>
      </c>
      <c r="AE44" s="3">
        <f>'[27]Cumulative Stats'!$D46</f>
        <v>0</v>
      </c>
      <c r="AF44" s="3">
        <f>'[28]Cumulative Stats'!$D46</f>
        <v>0</v>
      </c>
      <c r="AG44" s="3"/>
      <c r="AI44" s="18">
        <f>+AI41/AI37*100</f>
        <v>59.636363636363633</v>
      </c>
      <c r="AJ44" s="18">
        <f>+AJ41/AJ37*100</f>
        <v>56.296296296296298</v>
      </c>
      <c r="AK44" s="5"/>
      <c r="AL44" s="18">
        <f>+AL41/AL37*100</f>
        <v>46.153846153846153</v>
      </c>
      <c r="AM44" s="18">
        <f>+AM41/AM37*100</f>
        <v>52.959830866807614</v>
      </c>
      <c r="AN44" s="96" t="s">
        <v>178</v>
      </c>
      <c r="AO44" s="18">
        <f>+AO41/AO37*100</f>
        <v>52.20228384991843</v>
      </c>
      <c r="AP44" s="18">
        <f>+AP41/AP37*100</f>
        <v>54.498861047835987</v>
      </c>
      <c r="AQ44" s="69"/>
      <c r="AR44" s="3" t="s">
        <v>153</v>
      </c>
      <c r="AS44" s="61">
        <v>2250</v>
      </c>
      <c r="AT44" s="61">
        <v>2607</v>
      </c>
      <c r="AU44" s="61">
        <f t="shared" si="9"/>
        <v>4857</v>
      </c>
      <c r="AV44" s="11">
        <f t="shared" si="10"/>
        <v>303.5625</v>
      </c>
      <c r="AW44" s="11">
        <f t="shared" si="11"/>
        <v>140.625</v>
      </c>
      <c r="AX44" s="11">
        <f t="shared" si="12"/>
        <v>162.9375</v>
      </c>
      <c r="BC44" t="s">
        <v>194</v>
      </c>
      <c r="BD44">
        <f>SQRT(BD41*BD42/BD43)</f>
        <v>4.4043068241324023E-3</v>
      </c>
    </row>
    <row r="45" spans="1:68">
      <c r="AI45" s="5"/>
      <c r="AJ45" s="5"/>
      <c r="AK45" s="5"/>
      <c r="AL45" s="5"/>
      <c r="AM45" s="5"/>
      <c r="AN45" s="97"/>
      <c r="AO45" s="5"/>
      <c r="AP45" s="5"/>
      <c r="AQ45" s="5"/>
      <c r="AR45" s="3" t="s">
        <v>151</v>
      </c>
      <c r="AS45" s="61">
        <v>2366</v>
      </c>
      <c r="AT45" s="61">
        <v>2469</v>
      </c>
      <c r="AU45" s="61">
        <f t="shared" si="9"/>
        <v>4835</v>
      </c>
      <c r="AV45" s="11">
        <f t="shared" si="10"/>
        <v>302.1875</v>
      </c>
      <c r="AW45" s="11">
        <f t="shared" si="11"/>
        <v>147.875</v>
      </c>
      <c r="AX45" s="11">
        <f t="shared" si="12"/>
        <v>154.3125</v>
      </c>
    </row>
    <row r="46" spans="1:68">
      <c r="A46" t="s">
        <v>33</v>
      </c>
      <c r="E46" s="3">
        <f>'[1]Cumulative Stats'!$D48</f>
        <v>23</v>
      </c>
      <c r="F46" s="3">
        <f>'[2]Cumulative Stats'!$D48</f>
        <v>21</v>
      </c>
      <c r="G46" s="3">
        <f>'[3]Cumulative Stats'!$D48</f>
        <v>13</v>
      </c>
      <c r="H46" s="3">
        <f>'[4]Cumulative Stats'!$D48</f>
        <v>15</v>
      </c>
      <c r="I46" s="3">
        <f>'[5]Cumulative Stats'!$D48</f>
        <v>12</v>
      </c>
      <c r="J46" s="3">
        <f>'[6]Cumulative Stats'!$D48</f>
        <v>9</v>
      </c>
      <c r="K46" s="3">
        <f>'[7]Cumulative Stats'!$D48</f>
        <v>14</v>
      </c>
      <c r="L46" s="3">
        <f>'[8]Cumulative Stats'!$D48</f>
        <v>16</v>
      </c>
      <c r="M46" s="3">
        <f>'[9]Cumulative Stats'!$D48</f>
        <v>13</v>
      </c>
      <c r="N46" s="3">
        <f>'[10]Cumulative Stats'!$D48</f>
        <v>20</v>
      </c>
      <c r="O46" s="3">
        <f>'[11]Cumulative Stats'!$D48</f>
        <v>15</v>
      </c>
      <c r="P46" s="3">
        <f>'[12]Cumulative Stats'!$D48</f>
        <v>14</v>
      </c>
      <c r="Q46" s="3">
        <f>'[13]Cumulative Stats'!$D48</f>
        <v>20</v>
      </c>
      <c r="R46" s="3">
        <f>'[14]Cumulative Stats'!$D48</f>
        <v>22</v>
      </c>
      <c r="S46" s="3">
        <f>'[15]Cumulative Stats'!$D48</f>
        <v>22</v>
      </c>
      <c r="T46" s="3">
        <f>'[16]Cumulative Stats'!$D48</f>
        <v>19</v>
      </c>
      <c r="U46" s="3">
        <f>'[17]Cumulative Stats'!$D48</f>
        <v>11</v>
      </c>
      <c r="V46" s="3">
        <f>'[18]Cumulative Stats'!$D48</f>
        <v>18</v>
      </c>
      <c r="W46" s="3">
        <f>'[19]Cumulative Stats'!$D48</f>
        <v>13</v>
      </c>
      <c r="X46" s="3">
        <f>'[20]Cumulative Stats'!$D48</f>
        <v>13</v>
      </c>
      <c r="Y46" s="3">
        <f>'[21]Cumulative Stats'!$D48</f>
        <v>12</v>
      </c>
      <c r="Z46" s="3">
        <f>'[22]Cumulative Stats'!$D48</f>
        <v>14</v>
      </c>
      <c r="AA46" s="3">
        <f>'[23]Cumulative Stats'!$D48</f>
        <v>18</v>
      </c>
      <c r="AB46" s="3">
        <f>'[24]Cumulative Stats'!$D48</f>
        <v>22</v>
      </c>
      <c r="AC46" s="3">
        <f>'[25]Cumulative Stats'!$D48</f>
        <v>12</v>
      </c>
      <c r="AD46" s="3">
        <f>'[26]Cumulative Stats'!$D48</f>
        <v>26</v>
      </c>
      <c r="AE46" s="3">
        <f>'[27]Cumulative Stats'!$D48</f>
        <v>12</v>
      </c>
      <c r="AF46" s="3">
        <f>'[28]Cumulative Stats'!$D48</f>
        <v>16</v>
      </c>
      <c r="AG46" s="3"/>
      <c r="AH46">
        <f>SUM(E46:R46)</f>
        <v>227</v>
      </c>
      <c r="AI46" s="5">
        <f>+AH46/$D$1</f>
        <v>8.1071428571428577</v>
      </c>
      <c r="AJ46" s="5">
        <f>+BO46/8</f>
        <v>7.45</v>
      </c>
      <c r="AK46">
        <f>SUM(S46:AF46)</f>
        <v>228</v>
      </c>
      <c r="AL46" s="5">
        <f>+AK46/$D$1</f>
        <v>8.1428571428571423</v>
      </c>
      <c r="AM46" s="5">
        <f>+BP46/8</f>
        <v>7.125</v>
      </c>
      <c r="AN46" s="97"/>
      <c r="AO46" s="5">
        <f>+(AL46+AI46)/2</f>
        <v>8.125</v>
      </c>
      <c r="AP46" s="5">
        <f>+(AM46+AJ46)/2</f>
        <v>7.2874999999999996</v>
      </c>
      <c r="AQ46" s="69"/>
      <c r="AR46" s="3" t="s">
        <v>148</v>
      </c>
      <c r="AS46" s="61">
        <v>2451</v>
      </c>
      <c r="AT46" s="61">
        <v>2378</v>
      </c>
      <c r="AU46" s="61">
        <f t="shared" si="9"/>
        <v>4829</v>
      </c>
      <c r="AV46" s="11">
        <f t="shared" si="10"/>
        <v>301.8125</v>
      </c>
      <c r="AW46" s="11">
        <f t="shared" si="11"/>
        <v>153.1875</v>
      </c>
      <c r="AX46" s="11">
        <f t="shared" si="12"/>
        <v>148.625</v>
      </c>
      <c r="BC46" t="s">
        <v>195</v>
      </c>
      <c r="BD46">
        <f>+BD41-2*BD44</f>
        <v>5.8358020125829003E-2</v>
      </c>
      <c r="BO46">
        <v>59.6</v>
      </c>
      <c r="BP46">
        <v>57</v>
      </c>
    </row>
    <row r="47" spans="1:68">
      <c r="A47" t="s">
        <v>30</v>
      </c>
      <c r="E47" s="3">
        <f>'[1]Cumulative Stats'!$D49</f>
        <v>511</v>
      </c>
      <c r="F47" s="3">
        <f>'[2]Cumulative Stats'!$D49</f>
        <v>478</v>
      </c>
      <c r="G47" s="3">
        <f>'[3]Cumulative Stats'!$D49</f>
        <v>220</v>
      </c>
      <c r="H47" s="3">
        <f>'[4]Cumulative Stats'!$D49</f>
        <v>300</v>
      </c>
      <c r="I47" s="3">
        <f>'[5]Cumulative Stats'!$D49</f>
        <v>247</v>
      </c>
      <c r="J47" s="3">
        <f>'[6]Cumulative Stats'!$D49</f>
        <v>213</v>
      </c>
      <c r="K47" s="3">
        <f>'[7]Cumulative Stats'!$D49</f>
        <v>314</v>
      </c>
      <c r="L47" s="3">
        <f>'[8]Cumulative Stats'!$D49</f>
        <v>274</v>
      </c>
      <c r="M47" s="3">
        <f>'[9]Cumulative Stats'!$D49</f>
        <v>240</v>
      </c>
      <c r="N47" s="3">
        <f>'[10]Cumulative Stats'!$D49</f>
        <v>404</v>
      </c>
      <c r="O47" s="3">
        <f>'[11]Cumulative Stats'!$D49</f>
        <v>315</v>
      </c>
      <c r="P47" s="3">
        <f>'[12]Cumulative Stats'!$D49</f>
        <v>401</v>
      </c>
      <c r="Q47" s="3">
        <f>'[13]Cumulative Stats'!$D49</f>
        <v>428</v>
      </c>
      <c r="R47" s="3">
        <f>'[14]Cumulative Stats'!$D49</f>
        <v>432</v>
      </c>
      <c r="S47" s="3">
        <f>'[15]Cumulative Stats'!$D49</f>
        <v>536</v>
      </c>
      <c r="T47" s="3">
        <f>'[16]Cumulative Stats'!$D49</f>
        <v>402</v>
      </c>
      <c r="U47" s="3">
        <f>'[17]Cumulative Stats'!$D49</f>
        <v>262</v>
      </c>
      <c r="V47" s="3">
        <f>'[18]Cumulative Stats'!$D49</f>
        <v>379</v>
      </c>
      <c r="W47" s="3">
        <f>'[19]Cumulative Stats'!$D49</f>
        <v>279</v>
      </c>
      <c r="X47" s="3">
        <f>'[20]Cumulative Stats'!$D49</f>
        <v>247</v>
      </c>
      <c r="Y47" s="3">
        <f>'[21]Cumulative Stats'!$D49</f>
        <v>217</v>
      </c>
      <c r="Z47" s="3">
        <f>'[22]Cumulative Stats'!$D49</f>
        <v>313</v>
      </c>
      <c r="AA47" s="3">
        <f>'[23]Cumulative Stats'!$D49</f>
        <v>315</v>
      </c>
      <c r="AB47" s="3">
        <f>'[24]Cumulative Stats'!$D49</f>
        <v>345</v>
      </c>
      <c r="AC47" s="3">
        <f>'[25]Cumulative Stats'!$D49</f>
        <v>261</v>
      </c>
      <c r="AD47" s="3">
        <f>'[26]Cumulative Stats'!$D49</f>
        <v>492</v>
      </c>
      <c r="AE47" s="3">
        <f>'[27]Cumulative Stats'!$D49</f>
        <v>207</v>
      </c>
      <c r="AF47" s="3">
        <f>'[28]Cumulative Stats'!$D49</f>
        <v>390</v>
      </c>
      <c r="AG47" s="3"/>
      <c r="AH47">
        <f>SUM(E47:R47)</f>
        <v>4777</v>
      </c>
      <c r="AI47" s="5">
        <f>+AH47/$D$1</f>
        <v>170.60714285714286</v>
      </c>
      <c r="AJ47" s="5">
        <f>+BO47/8</f>
        <v>164.17500000000001</v>
      </c>
      <c r="AK47">
        <f>SUM(S47:AF47)</f>
        <v>4645</v>
      </c>
      <c r="AL47" s="5">
        <f>+AK47/$D$1</f>
        <v>165.89285714285714</v>
      </c>
      <c r="AM47" s="5">
        <f>+BP47/8</f>
        <v>147.5625</v>
      </c>
      <c r="AN47" s="97"/>
      <c r="AO47" s="5">
        <f>+(AL47+AI47)/2</f>
        <v>168.25</v>
      </c>
      <c r="AP47" s="5">
        <f>+(AM47+AJ47)/2</f>
        <v>155.86875000000001</v>
      </c>
      <c r="AQ47" s="5"/>
      <c r="AR47" s="3" t="s">
        <v>150</v>
      </c>
      <c r="AS47" s="61">
        <v>2986</v>
      </c>
      <c r="AT47" s="61">
        <v>1834</v>
      </c>
      <c r="AU47" s="61">
        <f t="shared" si="9"/>
        <v>4820</v>
      </c>
      <c r="AV47" s="11">
        <f t="shared" si="10"/>
        <v>301.25</v>
      </c>
      <c r="AW47" s="11">
        <f t="shared" si="11"/>
        <v>186.625</v>
      </c>
      <c r="AX47" s="11">
        <f t="shared" si="12"/>
        <v>114.625</v>
      </c>
      <c r="BC47" t="s">
        <v>196</v>
      </c>
      <c r="BD47">
        <f>+BD41+2*BD44</f>
        <v>7.5975247422358616E-2</v>
      </c>
      <c r="BO47">
        <v>1313.4</v>
      </c>
      <c r="BP47">
        <v>1180.5</v>
      </c>
    </row>
    <row r="48" spans="1:68">
      <c r="A48" t="s">
        <v>31</v>
      </c>
      <c r="E48" s="4">
        <f>'[1]Cumulative Stats'!$D50</f>
        <v>22.217391304347824</v>
      </c>
      <c r="F48" s="4">
        <f>'[2]Cumulative Stats'!$D50</f>
        <v>22.761904761904763</v>
      </c>
      <c r="G48" s="4">
        <f>'[3]Cumulative Stats'!$D50</f>
        <v>16.923076923076923</v>
      </c>
      <c r="H48" s="4">
        <f>'[4]Cumulative Stats'!$D50</f>
        <v>20</v>
      </c>
      <c r="I48" s="4">
        <f>'[5]Cumulative Stats'!$D50</f>
        <v>20.583333333333332</v>
      </c>
      <c r="J48" s="4">
        <f>'[6]Cumulative Stats'!$D50</f>
        <v>23.666666666666668</v>
      </c>
      <c r="K48" s="4">
        <f>'[7]Cumulative Stats'!$D50</f>
        <v>22.428571428571427</v>
      </c>
      <c r="L48" s="4">
        <f>'[8]Cumulative Stats'!$D50</f>
        <v>17.125</v>
      </c>
      <c r="M48" s="4">
        <f>'[9]Cumulative Stats'!$D50</f>
        <v>18.46153846153846</v>
      </c>
      <c r="N48" s="4">
        <f>'[10]Cumulative Stats'!$D50</f>
        <v>20.2</v>
      </c>
      <c r="O48" s="4">
        <f>'[11]Cumulative Stats'!$D50</f>
        <v>21</v>
      </c>
      <c r="P48" s="4">
        <f>'[12]Cumulative Stats'!$D50</f>
        <v>28.642857142857142</v>
      </c>
      <c r="Q48" s="4">
        <f>'[13]Cumulative Stats'!$D50</f>
        <v>21.4</v>
      </c>
      <c r="R48" s="4">
        <f>'[14]Cumulative Stats'!$D50</f>
        <v>19.636363636363637</v>
      </c>
      <c r="S48" s="4">
        <f>'[15]Cumulative Stats'!$D50</f>
        <v>24.363636363636363</v>
      </c>
      <c r="T48" s="4">
        <f>'[16]Cumulative Stats'!$D50</f>
        <v>21.157894736842106</v>
      </c>
      <c r="U48" s="4">
        <f>'[17]Cumulative Stats'!$D50</f>
        <v>23.818181818181817</v>
      </c>
      <c r="V48" s="4">
        <f>'[18]Cumulative Stats'!$D50</f>
        <v>21.055555555555557</v>
      </c>
      <c r="W48" s="4">
        <f>'[19]Cumulative Stats'!$D50</f>
        <v>21.46153846153846</v>
      </c>
      <c r="X48" s="4">
        <f>'[20]Cumulative Stats'!$D50</f>
        <v>19</v>
      </c>
      <c r="Y48" s="4">
        <f>'[21]Cumulative Stats'!$D50</f>
        <v>18.083333333333332</v>
      </c>
      <c r="Z48" s="4">
        <f>'[22]Cumulative Stats'!$D50</f>
        <v>22.357142857142858</v>
      </c>
      <c r="AA48" s="4">
        <f>'[23]Cumulative Stats'!$D50</f>
        <v>17.5</v>
      </c>
      <c r="AB48" s="4">
        <f>'[24]Cumulative Stats'!$D50</f>
        <v>15.681818181818182</v>
      </c>
      <c r="AC48" s="4">
        <f>'[25]Cumulative Stats'!$D50</f>
        <v>21.75</v>
      </c>
      <c r="AD48" s="4">
        <f>'[26]Cumulative Stats'!$D50</f>
        <v>18.923076923076923</v>
      </c>
      <c r="AE48" s="4">
        <f>'[27]Cumulative Stats'!$D50</f>
        <v>17.25</v>
      </c>
      <c r="AF48" s="4">
        <f>'[28]Cumulative Stats'!$D50</f>
        <v>24.375</v>
      </c>
      <c r="AG48" s="4"/>
      <c r="AI48" s="11">
        <f>+AH47/AH46</f>
        <v>21.044052863436125</v>
      </c>
      <c r="AJ48" s="11">
        <f>+AJ47/AJ46</f>
        <v>22.036912751677853</v>
      </c>
      <c r="AK48" s="18"/>
      <c r="AL48" s="11">
        <f>+AK47/AK46</f>
        <v>20.37280701754386</v>
      </c>
      <c r="AM48" s="11">
        <f>+AM47/AM46</f>
        <v>20.710526315789473</v>
      </c>
      <c r="AN48" s="97"/>
      <c r="AO48" s="18">
        <f>+AO47/AO46</f>
        <v>20.707692307692309</v>
      </c>
      <c r="AP48" s="18">
        <f>+AP47/AP46</f>
        <v>21.388507718696399</v>
      </c>
      <c r="AQ48" s="69"/>
      <c r="AR48" s="3" t="s">
        <v>149</v>
      </c>
      <c r="AS48" s="61">
        <v>2476</v>
      </c>
      <c r="AT48" s="61">
        <v>2338</v>
      </c>
      <c r="AU48" s="61">
        <f t="shared" si="9"/>
        <v>4814</v>
      </c>
      <c r="AV48" s="11">
        <f t="shared" si="10"/>
        <v>300.875</v>
      </c>
      <c r="AW48" s="11">
        <f t="shared" si="11"/>
        <v>154.75</v>
      </c>
      <c r="AX48" s="11">
        <f t="shared" si="12"/>
        <v>146.125</v>
      </c>
      <c r="BO48">
        <v>22</v>
      </c>
      <c r="BP48">
        <v>20.7</v>
      </c>
    </row>
    <row r="49" spans="1:68">
      <c r="A49" t="s">
        <v>32</v>
      </c>
      <c r="E49" s="3">
        <f>'[1]Cumulative Stats'!$D51</f>
        <v>0</v>
      </c>
      <c r="F49" s="3">
        <f>'[2]Cumulative Stats'!$D51</f>
        <v>1</v>
      </c>
      <c r="G49" s="3">
        <f>'[3]Cumulative Stats'!$D51</f>
        <v>0</v>
      </c>
      <c r="H49" s="3">
        <f>'[4]Cumulative Stats'!$D51</f>
        <v>0</v>
      </c>
      <c r="I49" s="3">
        <f>'[5]Cumulative Stats'!$D51</f>
        <v>0</v>
      </c>
      <c r="J49" s="3">
        <f>'[6]Cumulative Stats'!$D51</f>
        <v>0</v>
      </c>
      <c r="K49" s="3">
        <f>'[7]Cumulative Stats'!$D51</f>
        <v>0</v>
      </c>
      <c r="L49" s="3">
        <f>'[8]Cumulative Stats'!$D51</f>
        <v>0</v>
      </c>
      <c r="M49" s="3">
        <f>'[9]Cumulative Stats'!$D51</f>
        <v>0</v>
      </c>
      <c r="N49" s="3">
        <f>'[10]Cumulative Stats'!$D51</f>
        <v>0</v>
      </c>
      <c r="O49" s="3">
        <f>'[11]Cumulative Stats'!$D51</f>
        <v>0</v>
      </c>
      <c r="P49" s="3">
        <f>'[12]Cumulative Stats'!$D51</f>
        <v>1</v>
      </c>
      <c r="Q49" s="3">
        <f>'[13]Cumulative Stats'!$D51</f>
        <v>0</v>
      </c>
      <c r="R49" s="3">
        <f>'[14]Cumulative Stats'!$D51</f>
        <v>0</v>
      </c>
      <c r="S49" s="3">
        <f>'[15]Cumulative Stats'!$D51</f>
        <v>1</v>
      </c>
      <c r="T49" s="3">
        <f>'[16]Cumulative Stats'!$D51</f>
        <v>0</v>
      </c>
      <c r="U49" s="3">
        <f>'[17]Cumulative Stats'!$D51</f>
        <v>0</v>
      </c>
      <c r="V49" s="3">
        <f>'[18]Cumulative Stats'!$D51</f>
        <v>0</v>
      </c>
      <c r="W49" s="3">
        <f>'[19]Cumulative Stats'!$D51</f>
        <v>0</v>
      </c>
      <c r="X49" s="3">
        <f>'[20]Cumulative Stats'!$D51</f>
        <v>0</v>
      </c>
      <c r="Y49" s="3">
        <f>'[21]Cumulative Stats'!$D51</f>
        <v>0</v>
      </c>
      <c r="Z49" s="3">
        <f>'[22]Cumulative Stats'!$D51</f>
        <v>0</v>
      </c>
      <c r="AA49" s="3">
        <f>'[23]Cumulative Stats'!$D51</f>
        <v>0</v>
      </c>
      <c r="AB49" s="3">
        <f>'[24]Cumulative Stats'!$D51</f>
        <v>0</v>
      </c>
      <c r="AC49" s="3">
        <f>'[25]Cumulative Stats'!$D51</f>
        <v>0</v>
      </c>
      <c r="AD49" s="3">
        <f>'[26]Cumulative Stats'!$D51</f>
        <v>0</v>
      </c>
      <c r="AE49" s="3">
        <f>'[27]Cumulative Stats'!$D51</f>
        <v>0</v>
      </c>
      <c r="AF49" s="3">
        <f>'[28]Cumulative Stats'!$D51</f>
        <v>0</v>
      </c>
      <c r="AG49" s="3"/>
      <c r="AI49" s="5"/>
      <c r="AJ49" s="5"/>
      <c r="AK49" s="5"/>
      <c r="AL49" s="5"/>
      <c r="AM49" s="5"/>
      <c r="AN49" s="97"/>
      <c r="AO49" s="5"/>
      <c r="AP49" s="5"/>
      <c r="AQ49" s="5"/>
      <c r="AR49" s="3" t="s">
        <v>115</v>
      </c>
      <c r="AS49" s="61">
        <v>1536</v>
      </c>
      <c r="AT49" s="61">
        <v>3243</v>
      </c>
      <c r="AU49" s="61">
        <f t="shared" si="9"/>
        <v>4779</v>
      </c>
      <c r="AV49" s="11">
        <f t="shared" si="10"/>
        <v>298.6875</v>
      </c>
      <c r="AW49" s="11">
        <f t="shared" si="11"/>
        <v>96</v>
      </c>
      <c r="AX49" s="11">
        <f t="shared" si="12"/>
        <v>202.6875</v>
      </c>
    </row>
    <row r="50" spans="1:68">
      <c r="AI50" s="5"/>
      <c r="AJ50" s="5"/>
      <c r="AK50" s="5"/>
      <c r="AL50" s="5"/>
      <c r="AM50" s="5"/>
      <c r="AN50" s="97"/>
      <c r="AO50" s="5"/>
      <c r="AP50" s="5"/>
      <c r="AQ50" s="5"/>
      <c r="AR50" s="3" t="s">
        <v>116</v>
      </c>
      <c r="AS50" s="61">
        <v>2456</v>
      </c>
      <c r="AT50" s="61">
        <v>2197</v>
      </c>
      <c r="AU50" s="61">
        <f t="shared" si="9"/>
        <v>4653</v>
      </c>
      <c r="AV50" s="11">
        <f t="shared" si="10"/>
        <v>290.8125</v>
      </c>
      <c r="AW50" s="11">
        <f t="shared" si="11"/>
        <v>153.5</v>
      </c>
      <c r="AX50" s="11">
        <f t="shared" si="12"/>
        <v>137.3125</v>
      </c>
    </row>
    <row r="51" spans="1:68">
      <c r="A51" t="s">
        <v>34</v>
      </c>
      <c r="E51" s="3">
        <f>'[1]Cumulative Stats'!$D53</f>
        <v>18</v>
      </c>
      <c r="F51" s="3">
        <f>'[2]Cumulative Stats'!$D53</f>
        <v>27</v>
      </c>
      <c r="G51" s="3">
        <f>'[3]Cumulative Stats'!$D53</f>
        <v>15</v>
      </c>
      <c r="H51" s="3">
        <f>'[4]Cumulative Stats'!$D53</f>
        <v>28</v>
      </c>
      <c r="I51" s="3">
        <f>'[5]Cumulative Stats'!$D53</f>
        <v>24</v>
      </c>
      <c r="J51" s="3">
        <f>'[6]Cumulative Stats'!$D53</f>
        <v>15</v>
      </c>
      <c r="K51" s="3">
        <f>'[7]Cumulative Stats'!$D53</f>
        <v>23</v>
      </c>
      <c r="L51" s="3">
        <f>'[8]Cumulative Stats'!$D53</f>
        <v>20</v>
      </c>
      <c r="M51" s="3">
        <f>'[9]Cumulative Stats'!$D53</f>
        <v>25</v>
      </c>
      <c r="N51" s="3">
        <f>'[10]Cumulative Stats'!$D53</f>
        <v>23</v>
      </c>
      <c r="O51" s="3">
        <f>'[11]Cumulative Stats'!$D53</f>
        <v>28</v>
      </c>
      <c r="P51" s="3">
        <f>'[12]Cumulative Stats'!$D53</f>
        <v>21</v>
      </c>
      <c r="Q51" s="3">
        <f>'[13]Cumulative Stats'!$D53</f>
        <v>32</v>
      </c>
      <c r="R51" s="3">
        <f>'[14]Cumulative Stats'!$D53</f>
        <v>14</v>
      </c>
      <c r="S51" s="3">
        <f>'[15]Cumulative Stats'!$D53</f>
        <v>30</v>
      </c>
      <c r="T51" s="3">
        <f>'[16]Cumulative Stats'!$D53</f>
        <v>32</v>
      </c>
      <c r="U51" s="3">
        <f>'[17]Cumulative Stats'!$D53</f>
        <v>18</v>
      </c>
      <c r="V51" s="3">
        <f>'[18]Cumulative Stats'!$D53</f>
        <v>35</v>
      </c>
      <c r="W51" s="3">
        <f>'[19]Cumulative Stats'!$D53</f>
        <v>25</v>
      </c>
      <c r="X51" s="3">
        <f>'[20]Cumulative Stats'!$D53</f>
        <v>33</v>
      </c>
      <c r="Y51" s="3">
        <f>'[21]Cumulative Stats'!$D53</f>
        <v>24</v>
      </c>
      <c r="Z51" s="3">
        <f>'[22]Cumulative Stats'!$D53</f>
        <v>25</v>
      </c>
      <c r="AA51" s="3">
        <f>'[23]Cumulative Stats'!$D53</f>
        <v>37</v>
      </c>
      <c r="AB51" s="3">
        <f>'[24]Cumulative Stats'!$D53</f>
        <v>25</v>
      </c>
      <c r="AC51" s="3">
        <f>'[25]Cumulative Stats'!$D53</f>
        <v>25</v>
      </c>
      <c r="AD51" s="3">
        <f>'[26]Cumulative Stats'!$D53</f>
        <v>22</v>
      </c>
      <c r="AE51" s="3">
        <f>'[27]Cumulative Stats'!$D53</f>
        <v>23</v>
      </c>
      <c r="AF51" s="3">
        <f>'[28]Cumulative Stats'!$D53</f>
        <v>26</v>
      </c>
      <c r="AG51" s="3"/>
      <c r="AH51">
        <f>SUM(E51:R51)</f>
        <v>313</v>
      </c>
      <c r="AI51" s="18">
        <f>+AH51/$D$1</f>
        <v>11.178571428571429</v>
      </c>
      <c r="AJ51" s="18">
        <f>+BO51/8</f>
        <v>13.112500000000001</v>
      </c>
      <c r="AK51" s="3">
        <f>SUM(S51:AF51)</f>
        <v>380</v>
      </c>
      <c r="AL51" s="18">
        <f>+AK51/$D$1</f>
        <v>13.571428571428571</v>
      </c>
      <c r="AM51" s="18">
        <f>+BP51/8</f>
        <v>13.762499999999999</v>
      </c>
      <c r="AN51" s="97"/>
      <c r="AO51" s="18">
        <f>+(AL51+AI51)/2</f>
        <v>12.375</v>
      </c>
      <c r="AP51" s="18">
        <f>+(AM51+AJ51)/2</f>
        <v>13.4375</v>
      </c>
      <c r="AQ51" s="69"/>
      <c r="AR51" s="3" t="s">
        <v>120</v>
      </c>
      <c r="AS51" s="61">
        <v>2082</v>
      </c>
      <c r="AT51" s="61">
        <v>2565</v>
      </c>
      <c r="AU51" s="61">
        <f t="shared" si="9"/>
        <v>4647</v>
      </c>
      <c r="AV51" s="11">
        <f t="shared" si="10"/>
        <v>290.4375</v>
      </c>
      <c r="AW51" s="11">
        <f t="shared" si="11"/>
        <v>130.125</v>
      </c>
      <c r="AX51" s="11">
        <f t="shared" si="12"/>
        <v>160.3125</v>
      </c>
      <c r="BO51">
        <v>104.9</v>
      </c>
      <c r="BP51">
        <v>110.1</v>
      </c>
    </row>
    <row r="52" spans="1:68">
      <c r="A52" t="s">
        <v>35</v>
      </c>
      <c r="E52" s="3">
        <f>'[1]Cumulative Stats'!$D54</f>
        <v>173</v>
      </c>
      <c r="F52" s="3">
        <f>'[2]Cumulative Stats'!$D54</f>
        <v>256</v>
      </c>
      <c r="G52" s="3">
        <f>'[3]Cumulative Stats'!$D54</f>
        <v>130</v>
      </c>
      <c r="H52" s="3">
        <f>'[4]Cumulative Stats'!$D54</f>
        <v>206</v>
      </c>
      <c r="I52" s="3">
        <f>'[5]Cumulative Stats'!$D54</f>
        <v>204</v>
      </c>
      <c r="J52" s="3">
        <f>'[6]Cumulative Stats'!$D54</f>
        <v>116</v>
      </c>
      <c r="K52" s="3">
        <f>'[7]Cumulative Stats'!$D54</f>
        <v>212</v>
      </c>
      <c r="L52" s="3">
        <f>'[8]Cumulative Stats'!$D54</f>
        <v>135</v>
      </c>
      <c r="M52" s="3">
        <f>'[9]Cumulative Stats'!$D54</f>
        <v>253</v>
      </c>
      <c r="N52" s="3">
        <f>'[10]Cumulative Stats'!$D54</f>
        <v>202</v>
      </c>
      <c r="O52" s="3">
        <f>'[11]Cumulative Stats'!$D54</f>
        <v>227</v>
      </c>
      <c r="P52" s="3">
        <f>'[12]Cumulative Stats'!$D54</f>
        <v>190</v>
      </c>
      <c r="Q52" s="3">
        <f>'[13]Cumulative Stats'!$D54</f>
        <v>282</v>
      </c>
      <c r="R52" s="3">
        <f>'[14]Cumulative Stats'!$D54</f>
        <v>121</v>
      </c>
      <c r="S52" s="3">
        <f>'[15]Cumulative Stats'!$D54</f>
        <v>204</v>
      </c>
      <c r="T52" s="3">
        <f>'[16]Cumulative Stats'!$D54</f>
        <v>262</v>
      </c>
      <c r="U52" s="3">
        <f>'[17]Cumulative Stats'!$D54</f>
        <v>182</v>
      </c>
      <c r="V52" s="3">
        <f>'[18]Cumulative Stats'!$D54</f>
        <v>291</v>
      </c>
      <c r="W52" s="3">
        <f>'[19]Cumulative Stats'!$D54</f>
        <v>195</v>
      </c>
      <c r="X52" s="3">
        <f>'[20]Cumulative Stats'!$D54</f>
        <v>282</v>
      </c>
      <c r="Y52" s="3">
        <f>'[21]Cumulative Stats'!$D54</f>
        <v>195</v>
      </c>
      <c r="Z52" s="3">
        <f>'[22]Cumulative Stats'!$D54</f>
        <v>210</v>
      </c>
      <c r="AA52" s="3">
        <f>'[23]Cumulative Stats'!$D54</f>
        <v>294</v>
      </c>
      <c r="AB52" s="3">
        <f>'[24]Cumulative Stats'!$D54</f>
        <v>224</v>
      </c>
      <c r="AC52" s="3">
        <f>'[25]Cumulative Stats'!$D54</f>
        <v>267</v>
      </c>
      <c r="AD52" s="3">
        <f>'[26]Cumulative Stats'!$D54</f>
        <v>184</v>
      </c>
      <c r="AE52" s="3">
        <f>'[27]Cumulative Stats'!$D54</f>
        <v>207</v>
      </c>
      <c r="AF52" s="3">
        <f>'[28]Cumulative Stats'!$D54</f>
        <v>213</v>
      </c>
      <c r="AG52" s="3"/>
      <c r="AH52">
        <f>SUM(E52:R52)</f>
        <v>2707</v>
      </c>
      <c r="AI52" s="18">
        <f>+AH52/$D$1</f>
        <v>96.678571428571431</v>
      </c>
      <c r="AJ52" s="18">
        <f>+BO52/8</f>
        <v>113.52500000000001</v>
      </c>
      <c r="AK52" s="3">
        <f>SUM(S52:AF52)</f>
        <v>3210</v>
      </c>
      <c r="AL52" s="18">
        <f>+AK52/$D$1</f>
        <v>114.64285714285714</v>
      </c>
      <c r="AM52" s="18">
        <f>+BP52/8</f>
        <v>117.3625</v>
      </c>
      <c r="AN52" s="97"/>
      <c r="AO52" s="18">
        <f>+(AL52+AI52)/2</f>
        <v>105.66071428571428</v>
      </c>
      <c r="AP52" s="18">
        <f>+(AM52+AJ52)/2</f>
        <v>115.44374999999999</v>
      </c>
      <c r="AQ52" s="69"/>
      <c r="AR52" s="3" t="s">
        <v>146</v>
      </c>
      <c r="AS52" s="61">
        <v>2381</v>
      </c>
      <c r="AT52" s="61">
        <v>2249</v>
      </c>
      <c r="AU52" s="61">
        <f t="shared" si="9"/>
        <v>4630</v>
      </c>
      <c r="AV52" s="11">
        <f t="shared" si="10"/>
        <v>289.375</v>
      </c>
      <c r="AW52" s="11">
        <f t="shared" si="11"/>
        <v>148.8125</v>
      </c>
      <c r="AX52" s="11">
        <f t="shared" si="12"/>
        <v>140.5625</v>
      </c>
      <c r="BO52">
        <v>908.2</v>
      </c>
      <c r="BP52">
        <v>938.9</v>
      </c>
    </row>
    <row r="53" spans="1:68">
      <c r="AI53" s="5"/>
      <c r="AJ53" s="5"/>
      <c r="AK53" s="5"/>
      <c r="AL53" s="5"/>
      <c r="AM53" s="5"/>
      <c r="AN53" s="97"/>
      <c r="AO53" s="5"/>
      <c r="AP53" s="5"/>
      <c r="AQ53" s="5"/>
      <c r="AR53" s="3" t="s">
        <v>112</v>
      </c>
      <c r="AS53" s="61">
        <v>2163</v>
      </c>
      <c r="AT53" s="61">
        <v>2302</v>
      </c>
      <c r="AU53" s="61">
        <f t="shared" si="9"/>
        <v>4465</v>
      </c>
      <c r="AV53" s="11">
        <f t="shared" si="10"/>
        <v>279.0625</v>
      </c>
      <c r="AW53" s="11">
        <f t="shared" si="11"/>
        <v>135.1875</v>
      </c>
      <c r="AX53" s="11">
        <f t="shared" si="12"/>
        <v>143.875</v>
      </c>
    </row>
    <row r="54" spans="1:68">
      <c r="A54" t="s">
        <v>36</v>
      </c>
      <c r="E54" s="3">
        <f>'[1]Cumulative Stats'!$D56</f>
        <v>9</v>
      </c>
      <c r="F54" s="3">
        <f>'[2]Cumulative Stats'!$D56</f>
        <v>4</v>
      </c>
      <c r="G54" s="3">
        <f>'[3]Cumulative Stats'!$D56</f>
        <v>10</v>
      </c>
      <c r="H54" s="3">
        <f>'[4]Cumulative Stats'!$D56</f>
        <v>7</v>
      </c>
      <c r="I54" s="3">
        <f>'[5]Cumulative Stats'!$D56</f>
        <v>4</v>
      </c>
      <c r="J54" s="3">
        <f>'[6]Cumulative Stats'!$D56</f>
        <v>6</v>
      </c>
      <c r="K54" s="3">
        <f>'[7]Cumulative Stats'!$D56</f>
        <v>10</v>
      </c>
      <c r="L54" s="3">
        <f>'[8]Cumulative Stats'!$D56</f>
        <v>7</v>
      </c>
      <c r="M54" s="3">
        <f>'[9]Cumulative Stats'!$D56</f>
        <v>4</v>
      </c>
      <c r="N54" s="3">
        <f>'[10]Cumulative Stats'!$D56</f>
        <v>7</v>
      </c>
      <c r="O54" s="3">
        <f>'[11]Cumulative Stats'!$D56</f>
        <v>3</v>
      </c>
      <c r="P54" s="3">
        <f>'[12]Cumulative Stats'!$D56</f>
        <v>4</v>
      </c>
      <c r="Q54" s="3">
        <f>'[13]Cumulative Stats'!$D56</f>
        <v>9</v>
      </c>
      <c r="R54" s="3">
        <f>'[14]Cumulative Stats'!$D56</f>
        <v>12</v>
      </c>
      <c r="S54" s="3">
        <f>'[15]Cumulative Stats'!$D56</f>
        <v>12</v>
      </c>
      <c r="T54" s="3">
        <f>'[16]Cumulative Stats'!$D56</f>
        <v>6</v>
      </c>
      <c r="U54" s="3">
        <f>'[17]Cumulative Stats'!$D56</f>
        <v>5</v>
      </c>
      <c r="V54" s="3">
        <f>'[18]Cumulative Stats'!$D56</f>
        <v>12</v>
      </c>
      <c r="W54" s="3">
        <f>'[19]Cumulative Stats'!$D56</f>
        <v>8</v>
      </c>
      <c r="X54" s="3">
        <f>'[20]Cumulative Stats'!$D56</f>
        <v>5</v>
      </c>
      <c r="Y54" s="3">
        <f>'[21]Cumulative Stats'!$D56</f>
        <v>7</v>
      </c>
      <c r="Z54" s="3">
        <f>'[22]Cumulative Stats'!$D56</f>
        <v>8</v>
      </c>
      <c r="AA54" s="3">
        <f>'[23]Cumulative Stats'!$D56</f>
        <v>9</v>
      </c>
      <c r="AB54" s="3">
        <f>'[24]Cumulative Stats'!$D56</f>
        <v>11</v>
      </c>
      <c r="AC54" s="3">
        <f>'[25]Cumulative Stats'!$D56</f>
        <v>9</v>
      </c>
      <c r="AD54" s="3">
        <f>'[26]Cumulative Stats'!$D56</f>
        <v>8</v>
      </c>
      <c r="AE54" s="3">
        <f>'[27]Cumulative Stats'!$D56</f>
        <v>11</v>
      </c>
      <c r="AF54" s="3">
        <f>'[28]Cumulative Stats'!$D56</f>
        <v>11</v>
      </c>
      <c r="AG54" s="3"/>
      <c r="AH54">
        <f>SUM(E54:R54)</f>
        <v>96</v>
      </c>
      <c r="AI54" s="5">
        <f>+AH54/$D$1</f>
        <v>3.4285714285714284</v>
      </c>
      <c r="AJ54" s="5">
        <f>+BO54/8</f>
        <v>4.1875</v>
      </c>
      <c r="AK54">
        <f>SUM(S54:AF54)</f>
        <v>122</v>
      </c>
      <c r="AL54" s="5">
        <f>+AK54/$D$1</f>
        <v>4.3571428571428568</v>
      </c>
      <c r="AM54" s="5">
        <f>+BP54/8</f>
        <v>4.3375000000000004</v>
      </c>
      <c r="AN54" s="97"/>
      <c r="AO54" s="44">
        <f>+(AL54+AI54)/2</f>
        <v>3.8928571428571423</v>
      </c>
      <c r="AP54" s="44">
        <f>+(AM54+AJ54)/2</f>
        <v>4.2625000000000002</v>
      </c>
      <c r="AQ54" s="69"/>
      <c r="AR54" s="3" t="s">
        <v>109</v>
      </c>
      <c r="AS54" s="61">
        <v>2526</v>
      </c>
      <c r="AT54" s="61">
        <v>1933</v>
      </c>
      <c r="AU54" s="61">
        <f t="shared" si="9"/>
        <v>4459</v>
      </c>
      <c r="AV54" s="11">
        <f t="shared" si="10"/>
        <v>278.6875</v>
      </c>
      <c r="AW54" s="11">
        <f t="shared" si="11"/>
        <v>157.875</v>
      </c>
      <c r="AX54" s="11">
        <f t="shared" si="12"/>
        <v>120.8125</v>
      </c>
      <c r="BO54">
        <v>33.5</v>
      </c>
      <c r="BP54">
        <v>34.700000000000003</v>
      </c>
    </row>
    <row r="55" spans="1:68">
      <c r="A55" t="s">
        <v>37</v>
      </c>
      <c r="E55" s="3">
        <f>'[1]Cumulative Stats'!$D57</f>
        <v>7</v>
      </c>
      <c r="F55" s="3">
        <f>'[2]Cumulative Stats'!$D57</f>
        <v>1</v>
      </c>
      <c r="G55" s="3">
        <f>'[3]Cumulative Stats'!$D57</f>
        <v>5</v>
      </c>
      <c r="H55" s="3">
        <f>'[4]Cumulative Stats'!$D57</f>
        <v>2</v>
      </c>
      <c r="I55" s="3">
        <f>'[5]Cumulative Stats'!$D57</f>
        <v>2</v>
      </c>
      <c r="J55" s="3">
        <f>'[6]Cumulative Stats'!$D57</f>
        <v>6</v>
      </c>
      <c r="K55" s="3">
        <f>'[7]Cumulative Stats'!$D57</f>
        <v>5</v>
      </c>
      <c r="L55" s="3">
        <f>'[8]Cumulative Stats'!$D57</f>
        <v>4</v>
      </c>
      <c r="M55" s="3">
        <f>'[9]Cumulative Stats'!$D57</f>
        <v>2</v>
      </c>
      <c r="N55" s="3">
        <f>'[10]Cumulative Stats'!$D57</f>
        <v>2</v>
      </c>
      <c r="O55" s="3">
        <f>'[11]Cumulative Stats'!$D57</f>
        <v>1</v>
      </c>
      <c r="P55" s="3">
        <f>'[12]Cumulative Stats'!$D57</f>
        <v>2</v>
      </c>
      <c r="Q55" s="3">
        <f>'[13]Cumulative Stats'!$D57</f>
        <v>3</v>
      </c>
      <c r="R55" s="3">
        <f>'[14]Cumulative Stats'!$D57</f>
        <v>3</v>
      </c>
      <c r="S55" s="3">
        <f>'[15]Cumulative Stats'!$D57</f>
        <v>6</v>
      </c>
      <c r="T55" s="3">
        <f>'[16]Cumulative Stats'!$D57</f>
        <v>3</v>
      </c>
      <c r="U55" s="3">
        <f>'[17]Cumulative Stats'!$D57</f>
        <v>5</v>
      </c>
      <c r="V55" s="3">
        <f>'[18]Cumulative Stats'!$D57</f>
        <v>9</v>
      </c>
      <c r="W55" s="3">
        <f>'[19]Cumulative Stats'!$D57</f>
        <v>2</v>
      </c>
      <c r="X55" s="3">
        <f>'[20]Cumulative Stats'!$D57</f>
        <v>1</v>
      </c>
      <c r="Y55" s="3">
        <f>'[21]Cumulative Stats'!$D57</f>
        <v>3</v>
      </c>
      <c r="Z55" s="3">
        <f>'[22]Cumulative Stats'!$D57</f>
        <v>5</v>
      </c>
      <c r="AA55" s="3">
        <f>'[23]Cumulative Stats'!$D57</f>
        <v>3</v>
      </c>
      <c r="AB55" s="3">
        <f>'[24]Cumulative Stats'!$D57</f>
        <v>4</v>
      </c>
      <c r="AC55" s="3">
        <f>'[25]Cumulative Stats'!$D57</f>
        <v>4</v>
      </c>
      <c r="AD55" s="3">
        <f>'[26]Cumulative Stats'!$D57</f>
        <v>3</v>
      </c>
      <c r="AE55" s="3">
        <f>'[27]Cumulative Stats'!$D57</f>
        <v>7</v>
      </c>
      <c r="AF55" s="3">
        <f>'[28]Cumulative Stats'!$D57</f>
        <v>6</v>
      </c>
      <c r="AG55" s="3"/>
      <c r="AI55" s="19">
        <f>+AI54/(AI41+AI37+AI33+AI29)</f>
        <v>2.3272727272727268E-2</v>
      </c>
      <c r="AJ55" s="19">
        <f>+AJ54/(AJ41+AJ37+AJ33+AJ29)</f>
        <v>2.8442859568687383E-2</v>
      </c>
      <c r="AK55" s="5"/>
      <c r="AL55" s="19">
        <f>+AL54/(AL41+AL37+AL33+AL29)</f>
        <v>2.9116945107398567E-2</v>
      </c>
      <c r="AM55" s="19">
        <f>+AM54/(AM41+AM37+AM33+AM29)</f>
        <v>2.8789512984319261E-2</v>
      </c>
      <c r="AN55" s="96" t="s">
        <v>176</v>
      </c>
      <c r="AO55" s="19">
        <f>+AO54/(AO41+AO37+AO33+AO29)</f>
        <v>2.6217678893565841E-2</v>
      </c>
      <c r="AP55" s="19">
        <f>+AP54/(AP41+AP37+AP33+AP29)</f>
        <v>2.8618186395870927E-2</v>
      </c>
      <c r="AQ55" s="5"/>
      <c r="AR55" s="3" t="s">
        <v>158</v>
      </c>
      <c r="AS55" s="61">
        <v>2304</v>
      </c>
      <c r="AT55" s="61">
        <v>2145</v>
      </c>
      <c r="AU55" s="61">
        <f t="shared" si="9"/>
        <v>4449</v>
      </c>
      <c r="AV55" s="11">
        <f t="shared" si="10"/>
        <v>278.0625</v>
      </c>
      <c r="AW55" s="11">
        <f t="shared" si="11"/>
        <v>144</v>
      </c>
      <c r="AX55" s="11">
        <f t="shared" si="12"/>
        <v>134.0625</v>
      </c>
    </row>
    <row r="56" spans="1:68">
      <c r="A56" t="s">
        <v>38</v>
      </c>
      <c r="E56" s="3">
        <f>'[1]Cumulative Stats'!$D58</f>
        <v>0</v>
      </c>
      <c r="F56" s="3">
        <f>'[2]Cumulative Stats'!$D58</f>
        <v>0</v>
      </c>
      <c r="G56" s="3">
        <f>'[3]Cumulative Stats'!$D58</f>
        <v>0</v>
      </c>
      <c r="H56" s="3">
        <f>'[4]Cumulative Stats'!$D58</f>
        <v>0</v>
      </c>
      <c r="I56" s="3">
        <f>'[5]Cumulative Stats'!$D58</f>
        <v>0</v>
      </c>
      <c r="J56" s="3">
        <f>'[6]Cumulative Stats'!$D58</f>
        <v>0</v>
      </c>
      <c r="K56" s="3">
        <f>'[7]Cumulative Stats'!$D58</f>
        <v>0</v>
      </c>
      <c r="L56" s="3">
        <f>'[8]Cumulative Stats'!$D58</f>
        <v>2</v>
      </c>
      <c r="M56" s="3">
        <f>'[9]Cumulative Stats'!$D58</f>
        <v>0</v>
      </c>
      <c r="N56" s="3">
        <f>'[10]Cumulative Stats'!$D58</f>
        <v>0</v>
      </c>
      <c r="O56" s="3">
        <f>'[11]Cumulative Stats'!$D58</f>
        <v>0</v>
      </c>
      <c r="P56" s="3">
        <f>'[12]Cumulative Stats'!$D58</f>
        <v>0</v>
      </c>
      <c r="Q56" s="3">
        <f>'[13]Cumulative Stats'!$D58</f>
        <v>0</v>
      </c>
      <c r="R56" s="3">
        <f>'[14]Cumulative Stats'!$D58</f>
        <v>0</v>
      </c>
      <c r="S56" s="3">
        <f>'[15]Cumulative Stats'!$D58</f>
        <v>0</v>
      </c>
      <c r="T56" s="3">
        <f>'[16]Cumulative Stats'!$D58</f>
        <v>0</v>
      </c>
      <c r="U56" s="3">
        <f>'[17]Cumulative Stats'!$D58</f>
        <v>0</v>
      </c>
      <c r="V56" s="3">
        <f>'[18]Cumulative Stats'!$D58</f>
        <v>0</v>
      </c>
      <c r="W56" s="3">
        <f>'[19]Cumulative Stats'!$D58</f>
        <v>1</v>
      </c>
      <c r="X56" s="3">
        <f>'[20]Cumulative Stats'!$D58</f>
        <v>0</v>
      </c>
      <c r="Y56" s="3">
        <f>'[21]Cumulative Stats'!$D58</f>
        <v>0</v>
      </c>
      <c r="Z56" s="3">
        <f>'[22]Cumulative Stats'!$D58</f>
        <v>0</v>
      </c>
      <c r="AA56" s="3">
        <f>'[23]Cumulative Stats'!$D58</f>
        <v>0</v>
      </c>
      <c r="AB56" s="3">
        <f>'[24]Cumulative Stats'!$D58</f>
        <v>0</v>
      </c>
      <c r="AC56" s="3">
        <f>'[25]Cumulative Stats'!$D58</f>
        <v>0</v>
      </c>
      <c r="AD56" s="3">
        <f>'[26]Cumulative Stats'!$D58</f>
        <v>0</v>
      </c>
      <c r="AE56" s="3">
        <f>'[27]Cumulative Stats'!$D58</f>
        <v>0</v>
      </c>
      <c r="AF56" s="3">
        <f>'[28]Cumulative Stats'!$D58</f>
        <v>0</v>
      </c>
      <c r="AG56" s="3"/>
      <c r="AI56" s="5"/>
      <c r="AJ56" s="5"/>
      <c r="AK56" s="5"/>
      <c r="AL56" s="5"/>
      <c r="AM56" s="5"/>
      <c r="AN56" s="97"/>
      <c r="AO56" s="5"/>
      <c r="AP56" s="5"/>
      <c r="AQ56" s="5"/>
      <c r="AR56" s="3" t="s">
        <v>108</v>
      </c>
      <c r="AS56" s="61">
        <v>2044</v>
      </c>
      <c r="AT56" s="61">
        <v>2063</v>
      </c>
      <c r="AU56" s="61">
        <f t="shared" si="9"/>
        <v>4107</v>
      </c>
      <c r="AV56" s="11">
        <f t="shared" si="10"/>
        <v>256.6875</v>
      </c>
      <c r="AW56" s="11">
        <f t="shared" si="11"/>
        <v>127.75</v>
      </c>
      <c r="AX56" s="11">
        <f t="shared" si="12"/>
        <v>128.9375</v>
      </c>
    </row>
    <row r="57" spans="1:68">
      <c r="A57" t="s">
        <v>39</v>
      </c>
      <c r="E57" s="3">
        <f>'[1]Cumulative Stats'!$D59</f>
        <v>1</v>
      </c>
      <c r="F57" s="3">
        <f>'[2]Cumulative Stats'!$D59</f>
        <v>3</v>
      </c>
      <c r="G57" s="3">
        <f>'[3]Cumulative Stats'!$D59</f>
        <v>3</v>
      </c>
      <c r="H57" s="3">
        <f>'[4]Cumulative Stats'!$D59</f>
        <v>6</v>
      </c>
      <c r="I57" s="3">
        <f>'[5]Cumulative Stats'!$D59</f>
        <v>2</v>
      </c>
      <c r="J57" s="3">
        <f>'[6]Cumulative Stats'!$D59</f>
        <v>4</v>
      </c>
      <c r="K57" s="3">
        <f>'[7]Cumulative Stats'!$D59</f>
        <v>4</v>
      </c>
      <c r="L57" s="3">
        <f>'[8]Cumulative Stats'!$D59</f>
        <v>6</v>
      </c>
      <c r="M57" s="3">
        <f>'[9]Cumulative Stats'!$D59</f>
        <v>3</v>
      </c>
      <c r="N57" s="3">
        <f>'[10]Cumulative Stats'!$D59</f>
        <v>4</v>
      </c>
      <c r="O57" s="3">
        <f>'[11]Cumulative Stats'!$D59</f>
        <v>4</v>
      </c>
      <c r="P57" s="3">
        <f>'[12]Cumulative Stats'!$D59</f>
        <v>4</v>
      </c>
      <c r="Q57" s="3">
        <f>'[13]Cumulative Stats'!$D59</f>
        <v>3</v>
      </c>
      <c r="R57" s="3">
        <f>'[14]Cumulative Stats'!$D59</f>
        <v>3</v>
      </c>
      <c r="S57" s="3">
        <f>'[15]Cumulative Stats'!$D59</f>
        <v>3</v>
      </c>
      <c r="T57" s="3">
        <f>'[16]Cumulative Stats'!$D59</f>
        <v>7</v>
      </c>
      <c r="U57" s="3">
        <f>'[17]Cumulative Stats'!$D59</f>
        <v>3</v>
      </c>
      <c r="V57" s="3">
        <f>'[18]Cumulative Stats'!$D59</f>
        <v>5</v>
      </c>
      <c r="W57" s="3">
        <f>'[19]Cumulative Stats'!$D59</f>
        <v>4</v>
      </c>
      <c r="X57" s="3">
        <f>'[20]Cumulative Stats'!$D59</f>
        <v>5</v>
      </c>
      <c r="Y57" s="3">
        <f>'[21]Cumulative Stats'!$D59</f>
        <v>5</v>
      </c>
      <c r="Z57" s="3">
        <f>'[22]Cumulative Stats'!$D59</f>
        <v>5</v>
      </c>
      <c r="AA57" s="3">
        <f>'[23]Cumulative Stats'!$D59</f>
        <v>4</v>
      </c>
      <c r="AB57" s="3">
        <f>'[24]Cumulative Stats'!$D59</f>
        <v>4</v>
      </c>
      <c r="AC57" s="3">
        <f>'[25]Cumulative Stats'!$D59</f>
        <v>2</v>
      </c>
      <c r="AD57" s="3">
        <f>'[26]Cumulative Stats'!$D59</f>
        <v>7</v>
      </c>
      <c r="AE57" s="3">
        <f>'[27]Cumulative Stats'!$D59</f>
        <v>2</v>
      </c>
      <c r="AF57" s="3">
        <f>'[28]Cumulative Stats'!$D59</f>
        <v>1</v>
      </c>
      <c r="AG57" s="3"/>
      <c r="AI57" s="5"/>
      <c r="AJ57" s="5"/>
      <c r="AK57" s="5"/>
      <c r="AL57" s="5"/>
      <c r="AM57" s="5"/>
      <c r="AN57" s="97"/>
      <c r="AO57" s="5"/>
      <c r="AP57" s="5"/>
      <c r="AQ57" s="5"/>
      <c r="AR57" s="3" t="s">
        <v>113</v>
      </c>
      <c r="AS57" s="61">
        <v>2023</v>
      </c>
      <c r="AT57" s="61">
        <v>2084</v>
      </c>
      <c r="AU57" s="61">
        <f t="shared" si="9"/>
        <v>4107</v>
      </c>
      <c r="AV57" s="11">
        <f t="shared" si="10"/>
        <v>256.6875</v>
      </c>
      <c r="AW57" s="11">
        <f t="shared" si="11"/>
        <v>126.4375</v>
      </c>
      <c r="AX57" s="11">
        <f t="shared" si="12"/>
        <v>130.25</v>
      </c>
    </row>
    <row r="58" spans="1:68">
      <c r="A58" s="1" t="s">
        <v>40</v>
      </c>
      <c r="E58" s="3">
        <f>'[1]Cumulative Stats'!$D60</f>
        <v>0</v>
      </c>
      <c r="F58" s="3">
        <f>'[2]Cumulative Stats'!$D60</f>
        <v>0</v>
      </c>
      <c r="G58" s="3">
        <f>'[3]Cumulative Stats'!$D60</f>
        <v>0</v>
      </c>
      <c r="H58" s="3">
        <f>'[4]Cumulative Stats'!$D60</f>
        <v>0</v>
      </c>
      <c r="I58" s="3">
        <f>'[5]Cumulative Stats'!$D60</f>
        <v>0</v>
      </c>
      <c r="J58" s="3">
        <f>'[6]Cumulative Stats'!$D60</f>
        <v>0</v>
      </c>
      <c r="K58" s="3">
        <f>'[7]Cumulative Stats'!$D60</f>
        <v>1</v>
      </c>
      <c r="L58" s="3">
        <f>'[8]Cumulative Stats'!$D60</f>
        <v>1</v>
      </c>
      <c r="M58" s="3">
        <f>'[9]Cumulative Stats'!$D60</f>
        <v>1</v>
      </c>
      <c r="N58" s="3">
        <f>'[10]Cumulative Stats'!$D60</f>
        <v>1</v>
      </c>
      <c r="O58" s="3">
        <f>'[11]Cumulative Stats'!$D60</f>
        <v>0</v>
      </c>
      <c r="P58" s="3">
        <f>'[12]Cumulative Stats'!$D60</f>
        <v>0</v>
      </c>
      <c r="Q58" s="3">
        <f>'[13]Cumulative Stats'!$D60</f>
        <v>1</v>
      </c>
      <c r="R58" s="3">
        <f>'[14]Cumulative Stats'!$D60</f>
        <v>0</v>
      </c>
      <c r="S58" s="3">
        <f>'[15]Cumulative Stats'!$D60</f>
        <v>0</v>
      </c>
      <c r="T58" s="3">
        <f>'[16]Cumulative Stats'!$D60</f>
        <v>0</v>
      </c>
      <c r="U58" s="3">
        <f>'[17]Cumulative Stats'!$D60</f>
        <v>0</v>
      </c>
      <c r="V58" s="3">
        <f>'[18]Cumulative Stats'!$D60</f>
        <v>0</v>
      </c>
      <c r="W58" s="3">
        <f>'[19]Cumulative Stats'!$D60</f>
        <v>0</v>
      </c>
      <c r="X58" s="3">
        <f>'[20]Cumulative Stats'!$D60</f>
        <v>0</v>
      </c>
      <c r="Y58" s="3">
        <f>'[21]Cumulative Stats'!$D60</f>
        <v>0</v>
      </c>
      <c r="Z58" s="3">
        <f>'[22]Cumulative Stats'!$D60</f>
        <v>0</v>
      </c>
      <c r="AA58" s="3">
        <f>'[23]Cumulative Stats'!$D60</f>
        <v>0</v>
      </c>
      <c r="AB58" s="3">
        <f>'[24]Cumulative Stats'!$D60</f>
        <v>0</v>
      </c>
      <c r="AC58" s="3">
        <f>'[25]Cumulative Stats'!$D60</f>
        <v>0</v>
      </c>
      <c r="AD58" s="3">
        <f>'[26]Cumulative Stats'!$D60</f>
        <v>0</v>
      </c>
      <c r="AE58" s="3">
        <f>'[27]Cumulative Stats'!$D60</f>
        <v>0</v>
      </c>
      <c r="AF58" s="3">
        <f>'[28]Cumulative Stats'!$D60</f>
        <v>0</v>
      </c>
      <c r="AG58" s="3"/>
      <c r="AI58" s="5"/>
      <c r="AJ58" s="5"/>
      <c r="AK58" s="5"/>
      <c r="AL58" s="5"/>
      <c r="AM58" s="5"/>
      <c r="AN58" s="97"/>
      <c r="AO58" s="5"/>
      <c r="AP58" s="5"/>
      <c r="AQ58" s="5"/>
      <c r="AR58" s="3" t="s">
        <v>156</v>
      </c>
      <c r="AS58" s="61">
        <v>1660</v>
      </c>
      <c r="AT58" s="61">
        <v>2402</v>
      </c>
      <c r="AU58" s="61">
        <f t="shared" si="9"/>
        <v>4062</v>
      </c>
      <c r="AV58" s="11">
        <f t="shared" si="10"/>
        <v>253.875</v>
      </c>
      <c r="AW58" s="11">
        <f t="shared" si="11"/>
        <v>103.75</v>
      </c>
      <c r="AX58" s="11">
        <f t="shared" si="12"/>
        <v>150.125</v>
      </c>
    </row>
    <row r="59" spans="1:68">
      <c r="AI59" s="5"/>
      <c r="AJ59" s="5"/>
      <c r="AK59" s="5"/>
      <c r="AL59" s="5"/>
      <c r="AM59" s="5"/>
      <c r="AN59" s="97"/>
      <c r="AO59" s="5"/>
      <c r="AP59" s="5"/>
      <c r="AQ59" s="5"/>
      <c r="AR59" s="3" t="s">
        <v>118</v>
      </c>
      <c r="AS59" s="61">
        <v>2091</v>
      </c>
      <c r="AT59" s="61">
        <v>1956</v>
      </c>
      <c r="AU59" s="61">
        <f t="shared" si="9"/>
        <v>4047</v>
      </c>
      <c r="AV59" s="11">
        <f t="shared" si="10"/>
        <v>252.9375</v>
      </c>
      <c r="AW59" s="11">
        <f t="shared" si="11"/>
        <v>130.6875</v>
      </c>
      <c r="AX59" s="11">
        <f t="shared" si="12"/>
        <v>122.25</v>
      </c>
    </row>
    <row r="60" spans="1:68">
      <c r="A60" t="s">
        <v>41</v>
      </c>
      <c r="E60" s="3">
        <f>'[1]Cumulative Stats'!$D62</f>
        <v>60</v>
      </c>
      <c r="F60" s="3">
        <f>'[2]Cumulative Stats'!$D62</f>
        <v>64</v>
      </c>
      <c r="G60" s="3">
        <f>'[3]Cumulative Stats'!$D62</f>
        <v>58</v>
      </c>
      <c r="H60" s="3">
        <f>'[4]Cumulative Stats'!$D62</f>
        <v>108</v>
      </c>
      <c r="I60" s="3">
        <f>'[5]Cumulative Stats'!$D62</f>
        <v>85</v>
      </c>
      <c r="J60" s="3">
        <f>'[6]Cumulative Stats'!$D62</f>
        <v>120</v>
      </c>
      <c r="K60" s="3">
        <f>'[7]Cumulative Stats'!$D62</f>
        <v>66</v>
      </c>
      <c r="L60" s="3">
        <f>'[8]Cumulative Stats'!$D62</f>
        <v>103</v>
      </c>
      <c r="M60" s="3">
        <f>'[9]Cumulative Stats'!$D62</f>
        <v>126</v>
      </c>
      <c r="N60" s="3">
        <f>'[10]Cumulative Stats'!$D62</f>
        <v>133</v>
      </c>
      <c r="O60" s="3">
        <f>'[11]Cumulative Stats'!$D62</f>
        <v>50</v>
      </c>
      <c r="P60" s="3">
        <f>'[12]Cumulative Stats'!$D62</f>
        <v>87</v>
      </c>
      <c r="Q60" s="3">
        <f>'[13]Cumulative Stats'!$D62</f>
        <v>81</v>
      </c>
      <c r="R60" s="3">
        <f>'[14]Cumulative Stats'!$D62</f>
        <v>99</v>
      </c>
      <c r="S60" s="3">
        <f>'[15]Cumulative Stats'!$D62</f>
        <v>41</v>
      </c>
      <c r="T60" s="3">
        <f>'[16]Cumulative Stats'!$D62</f>
        <v>68</v>
      </c>
      <c r="U60" s="3">
        <f>'[17]Cumulative Stats'!$D62</f>
        <v>115</v>
      </c>
      <c r="V60" s="3">
        <f>'[18]Cumulative Stats'!$D62</f>
        <v>49</v>
      </c>
      <c r="W60" s="3">
        <f>'[19]Cumulative Stats'!$D62</f>
        <v>91</v>
      </c>
      <c r="X60" s="3">
        <f>'[20]Cumulative Stats'!$D62</f>
        <v>88</v>
      </c>
      <c r="Y60" s="3">
        <f>'[21]Cumulative Stats'!$D62</f>
        <v>42</v>
      </c>
      <c r="Z60" s="3">
        <f>'[22]Cumulative Stats'!$D62</f>
        <v>104</v>
      </c>
      <c r="AA60" s="3">
        <f>'[23]Cumulative Stats'!$D62</f>
        <v>93</v>
      </c>
      <c r="AB60" s="3">
        <f>'[24]Cumulative Stats'!$D62</f>
        <v>73</v>
      </c>
      <c r="AC60" s="3">
        <f>'[25]Cumulative Stats'!$D62</f>
        <v>78</v>
      </c>
      <c r="AD60" s="3">
        <f>'[26]Cumulative Stats'!$D62</f>
        <v>61</v>
      </c>
      <c r="AE60" s="3">
        <f>'[27]Cumulative Stats'!$D62</f>
        <v>39</v>
      </c>
      <c r="AF60" s="3">
        <f>'[28]Cumulative Stats'!$D62</f>
        <v>57</v>
      </c>
      <c r="AG60" s="3"/>
      <c r="AH60">
        <f>SUM(E60:R60)</f>
        <v>1240</v>
      </c>
      <c r="AI60" s="18">
        <f>+AH60/$D$1</f>
        <v>44.285714285714285</v>
      </c>
      <c r="AJ60" s="18">
        <f>+BO60/8</f>
        <v>39.200000000000003</v>
      </c>
      <c r="AK60">
        <f>SUM(S60:AF60)</f>
        <v>999</v>
      </c>
      <c r="AL60" s="18">
        <f>+AK60/$D$1</f>
        <v>35.678571428571431</v>
      </c>
      <c r="AM60" s="18">
        <f>+BP60/8</f>
        <v>34.125</v>
      </c>
      <c r="AN60" s="97"/>
      <c r="AO60" s="18">
        <f>+(AL60+AI60)/2</f>
        <v>39.982142857142861</v>
      </c>
      <c r="AP60" s="18">
        <f>+(AM60+AJ60)/2</f>
        <v>36.662500000000001</v>
      </c>
      <c r="AQ60" s="69"/>
      <c r="AR60" s="3" t="s">
        <v>187</v>
      </c>
      <c r="AS60" s="61">
        <v>2098</v>
      </c>
      <c r="AT60" s="61">
        <v>1703</v>
      </c>
      <c r="AU60" s="61">
        <f t="shared" si="9"/>
        <v>3801</v>
      </c>
      <c r="AV60" s="11">
        <f t="shared" si="10"/>
        <v>237.5625</v>
      </c>
      <c r="AW60" s="11">
        <f>+AS60/16</f>
        <v>131.125</v>
      </c>
      <c r="AX60" s="11">
        <f>+AT60/16</f>
        <v>106.4375</v>
      </c>
      <c r="BO60">
        <v>313.60000000000002</v>
      </c>
      <c r="BP60">
        <v>273</v>
      </c>
    </row>
    <row r="61" spans="1:68">
      <c r="A61" t="s">
        <v>42</v>
      </c>
      <c r="E61" s="3">
        <f>'[1]Cumulative Stats'!$D63</f>
        <v>7</v>
      </c>
      <c r="F61" s="3">
        <f>'[2]Cumulative Stats'!$D63</f>
        <v>8</v>
      </c>
      <c r="G61" s="3">
        <f>'[3]Cumulative Stats'!$D63</f>
        <v>6</v>
      </c>
      <c r="H61" s="3">
        <f>'[4]Cumulative Stats'!$D63</f>
        <v>14</v>
      </c>
      <c r="I61" s="3">
        <f>'[5]Cumulative Stats'!$D63</f>
        <v>10</v>
      </c>
      <c r="J61" s="3">
        <f>'[6]Cumulative Stats'!$D63</f>
        <v>13</v>
      </c>
      <c r="K61" s="3">
        <f>'[7]Cumulative Stats'!$D63</f>
        <v>7</v>
      </c>
      <c r="L61" s="3">
        <f>'[8]Cumulative Stats'!$D63</f>
        <v>9</v>
      </c>
      <c r="M61" s="3">
        <f>'[9]Cumulative Stats'!$D63</f>
        <v>17</v>
      </c>
      <c r="N61" s="3">
        <f>'[10]Cumulative Stats'!$D63</f>
        <v>16</v>
      </c>
      <c r="O61" s="3">
        <f>'[11]Cumulative Stats'!$D63</f>
        <v>5</v>
      </c>
      <c r="P61" s="3">
        <f>'[12]Cumulative Stats'!$D63</f>
        <v>10</v>
      </c>
      <c r="Q61" s="3">
        <f>'[13]Cumulative Stats'!$D63</f>
        <v>8</v>
      </c>
      <c r="R61" s="3">
        <f>'[14]Cumulative Stats'!$D63</f>
        <v>12</v>
      </c>
      <c r="S61" s="3">
        <f>'[15]Cumulative Stats'!$D63</f>
        <v>5</v>
      </c>
      <c r="T61" s="3">
        <f>'[16]Cumulative Stats'!$D63</f>
        <v>8</v>
      </c>
      <c r="U61" s="3">
        <f>'[17]Cumulative Stats'!$D63</f>
        <v>14</v>
      </c>
      <c r="V61" s="3">
        <f>'[18]Cumulative Stats'!$D63</f>
        <v>5</v>
      </c>
      <c r="W61" s="3">
        <f>'[19]Cumulative Stats'!$D63</f>
        <v>8</v>
      </c>
      <c r="X61" s="3">
        <f>'[20]Cumulative Stats'!$D63</f>
        <v>10</v>
      </c>
      <c r="Y61" s="3">
        <f>'[21]Cumulative Stats'!$D63</f>
        <v>4</v>
      </c>
      <c r="Z61" s="3">
        <f>'[22]Cumulative Stats'!$D63</f>
        <v>12</v>
      </c>
      <c r="AA61" s="3">
        <f>'[23]Cumulative Stats'!$D63</f>
        <v>10</v>
      </c>
      <c r="AB61" s="3">
        <f>'[24]Cumulative Stats'!$D63</f>
        <v>10</v>
      </c>
      <c r="AC61" s="3">
        <f>'[25]Cumulative Stats'!$D63</f>
        <v>10</v>
      </c>
      <c r="AD61" s="3">
        <f>'[26]Cumulative Stats'!$D63</f>
        <v>7</v>
      </c>
      <c r="AE61" s="3">
        <f>'[27]Cumulative Stats'!$D63</f>
        <v>3</v>
      </c>
      <c r="AF61" s="3">
        <f>'[28]Cumulative Stats'!$D63</f>
        <v>6</v>
      </c>
      <c r="AG61" s="3"/>
      <c r="AH61">
        <f>SUM(E61:R61)</f>
        <v>142</v>
      </c>
      <c r="AI61" s="18">
        <f>+AH61/$D$1</f>
        <v>5.0714285714285712</v>
      </c>
      <c r="AJ61" s="18">
        <f>+BO61/8</f>
        <v>4.8499999999999996</v>
      </c>
      <c r="AK61">
        <f>SUM(S61:AF61)</f>
        <v>112</v>
      </c>
      <c r="AL61" s="18">
        <f>+AK61/$D$1</f>
        <v>4</v>
      </c>
      <c r="AM61" s="18">
        <f>+BP61/7</f>
        <v>4.6285714285714281</v>
      </c>
      <c r="AN61" s="97"/>
      <c r="AO61" s="18">
        <f>+(AL61+AI61)/2</f>
        <v>4.5357142857142856</v>
      </c>
      <c r="AP61" s="18">
        <f>+(AM61+AJ61)/2</f>
        <v>4.7392857142857139</v>
      </c>
      <c r="AQ61" s="19"/>
      <c r="BO61">
        <v>38.799999999999997</v>
      </c>
      <c r="BP61">
        <v>32.4</v>
      </c>
    </row>
    <row r="62" spans="1:68">
      <c r="A62" t="s">
        <v>43</v>
      </c>
      <c r="E62" s="3">
        <f>'[1]Cumulative Stats'!$D64</f>
        <v>5</v>
      </c>
      <c r="F62" s="3">
        <f>'[2]Cumulative Stats'!$D64</f>
        <v>2</v>
      </c>
      <c r="G62" s="3">
        <f>'[3]Cumulative Stats'!$D64</f>
        <v>4</v>
      </c>
      <c r="H62" s="3">
        <f>'[4]Cumulative Stats'!$D64</f>
        <v>8</v>
      </c>
      <c r="I62" s="3">
        <f>'[5]Cumulative Stats'!$D64</f>
        <v>4</v>
      </c>
      <c r="J62" s="3">
        <f>'[6]Cumulative Stats'!$D64</f>
        <v>7</v>
      </c>
      <c r="K62" s="3">
        <f>'[7]Cumulative Stats'!$D64</f>
        <v>3</v>
      </c>
      <c r="L62" s="3">
        <f>'[8]Cumulative Stats'!$D64</f>
        <v>1</v>
      </c>
      <c r="M62" s="3">
        <f>'[9]Cumulative Stats'!$D64</f>
        <v>8</v>
      </c>
      <c r="N62" s="3">
        <f>'[10]Cumulative Stats'!$D64</f>
        <v>6</v>
      </c>
      <c r="O62" s="3">
        <f>'[11]Cumulative Stats'!$D64</f>
        <v>1</v>
      </c>
      <c r="P62" s="3">
        <f>'[12]Cumulative Stats'!$D64</f>
        <v>3</v>
      </c>
      <c r="Q62" s="3">
        <f>'[13]Cumulative Stats'!$D64</f>
        <v>1</v>
      </c>
      <c r="R62" s="3">
        <f>'[14]Cumulative Stats'!$D64</f>
        <v>7</v>
      </c>
      <c r="S62" s="3">
        <f>'[15]Cumulative Stats'!$D64</f>
        <v>3</v>
      </c>
      <c r="T62" s="3">
        <f>'[16]Cumulative Stats'!$D64</f>
        <v>3</v>
      </c>
      <c r="U62" s="3">
        <f>'[17]Cumulative Stats'!$D64</f>
        <v>8</v>
      </c>
      <c r="V62" s="3">
        <f>'[18]Cumulative Stats'!$D64</f>
        <v>5</v>
      </c>
      <c r="W62" s="3">
        <f>'[19]Cumulative Stats'!$D64</f>
        <v>5</v>
      </c>
      <c r="X62" s="3">
        <f>'[20]Cumulative Stats'!$D64</f>
        <v>6</v>
      </c>
      <c r="Y62" s="3">
        <f>'[21]Cumulative Stats'!$D64</f>
        <v>1</v>
      </c>
      <c r="Z62" s="3">
        <f>'[22]Cumulative Stats'!$D64</f>
        <v>5</v>
      </c>
      <c r="AA62" s="3">
        <f>'[23]Cumulative Stats'!$D64</f>
        <v>3</v>
      </c>
      <c r="AB62" s="3">
        <f>'[24]Cumulative Stats'!$D64</f>
        <v>3</v>
      </c>
      <c r="AC62" s="3">
        <f>'[25]Cumulative Stats'!$D64</f>
        <v>6</v>
      </c>
      <c r="AD62" s="3">
        <f>'[26]Cumulative Stats'!$D64</f>
        <v>4</v>
      </c>
      <c r="AE62" s="3">
        <f>'[27]Cumulative Stats'!$D64</f>
        <v>0</v>
      </c>
      <c r="AF62" s="3">
        <f>'[28]Cumulative Stats'!$D64</f>
        <v>4</v>
      </c>
      <c r="AG62" s="3"/>
      <c r="AI62" s="5"/>
      <c r="AJ62" s="5"/>
      <c r="AL62" s="5"/>
      <c r="AM62" s="5"/>
      <c r="AN62" s="97"/>
      <c r="AP62" s="5"/>
      <c r="AQ62" s="5"/>
    </row>
    <row r="63" spans="1:68">
      <c r="A63" t="s">
        <v>44</v>
      </c>
      <c r="E63" s="3">
        <f>'[1]Cumulative Stats'!$D65</f>
        <v>1</v>
      </c>
      <c r="F63" s="3">
        <f>'[2]Cumulative Stats'!$D65</f>
        <v>5</v>
      </c>
      <c r="G63" s="3">
        <f>'[3]Cumulative Stats'!$D65</f>
        <v>2</v>
      </c>
      <c r="H63" s="3">
        <f>'[4]Cumulative Stats'!$D65</f>
        <v>6</v>
      </c>
      <c r="I63" s="3">
        <f>'[5]Cumulative Stats'!$D65</f>
        <v>6</v>
      </c>
      <c r="J63" s="3">
        <f>'[6]Cumulative Stats'!$D65</f>
        <v>6</v>
      </c>
      <c r="K63" s="3">
        <f>'[7]Cumulative Stats'!$D65</f>
        <v>3</v>
      </c>
      <c r="L63" s="3">
        <f>'[8]Cumulative Stats'!$D65</f>
        <v>6</v>
      </c>
      <c r="M63" s="3">
        <f>'[9]Cumulative Stats'!$D65</f>
        <v>6</v>
      </c>
      <c r="N63" s="3">
        <f>'[10]Cumulative Stats'!$D65</f>
        <v>8</v>
      </c>
      <c r="O63" s="3">
        <f>'[11]Cumulative Stats'!$D65</f>
        <v>4</v>
      </c>
      <c r="P63" s="3">
        <f>'[12]Cumulative Stats'!$D65</f>
        <v>6</v>
      </c>
      <c r="Q63" s="3">
        <f>'[13]Cumulative Stats'!$D65</f>
        <v>5</v>
      </c>
      <c r="R63" s="3">
        <f>'[14]Cumulative Stats'!$D65</f>
        <v>5</v>
      </c>
      <c r="S63" s="3">
        <f>'[15]Cumulative Stats'!$D65</f>
        <v>1</v>
      </c>
      <c r="T63" s="3">
        <f>'[16]Cumulative Stats'!$D65</f>
        <v>5</v>
      </c>
      <c r="U63" s="3">
        <f>'[17]Cumulative Stats'!$D65</f>
        <v>5</v>
      </c>
      <c r="V63" s="3">
        <f>'[18]Cumulative Stats'!$D65</f>
        <v>0</v>
      </c>
      <c r="W63" s="3">
        <f>'[19]Cumulative Stats'!$D65</f>
        <v>1</v>
      </c>
      <c r="X63" s="3">
        <f>'[20]Cumulative Stats'!$D65</f>
        <v>3</v>
      </c>
      <c r="Y63" s="3">
        <f>'[21]Cumulative Stats'!$D65</f>
        <v>3</v>
      </c>
      <c r="Z63" s="3">
        <f>'[22]Cumulative Stats'!$D65</f>
        <v>7</v>
      </c>
      <c r="AA63" s="3">
        <f>'[23]Cumulative Stats'!$D65</f>
        <v>5</v>
      </c>
      <c r="AB63" s="3">
        <f>'[24]Cumulative Stats'!$D65</f>
        <v>7</v>
      </c>
      <c r="AC63" s="3">
        <f>'[25]Cumulative Stats'!$D65</f>
        <v>4</v>
      </c>
      <c r="AD63" s="3">
        <f>'[26]Cumulative Stats'!$D65</f>
        <v>3</v>
      </c>
      <c r="AE63" s="3">
        <f>'[27]Cumulative Stats'!$D65</f>
        <v>3</v>
      </c>
      <c r="AF63" s="3">
        <f>'[28]Cumulative Stats'!$D65</f>
        <v>1</v>
      </c>
      <c r="AG63" s="3"/>
      <c r="AH63">
        <f>SUM(E63:R63)</f>
        <v>69</v>
      </c>
      <c r="AI63" s="5">
        <f>+AH63/$D$1</f>
        <v>2.4642857142857144</v>
      </c>
      <c r="AJ63" s="5">
        <f>+BO63/8</f>
        <v>2.2999999999999998</v>
      </c>
      <c r="AK63">
        <f>SUM(S63:AF63)</f>
        <v>48</v>
      </c>
      <c r="AL63" s="5">
        <f>+AK63/$D$1</f>
        <v>1.7142857142857142</v>
      </c>
      <c r="AM63" s="5">
        <f>+BP63/8</f>
        <v>1.8875</v>
      </c>
      <c r="AN63" s="97"/>
      <c r="AO63" s="5">
        <f>+(AL63+AI63)/2</f>
        <v>2.0892857142857144</v>
      </c>
      <c r="AP63" s="5">
        <f>+(AM63+AJ63)/2</f>
        <v>2.09375</v>
      </c>
      <c r="AQ63" s="69"/>
      <c r="AS63" s="5"/>
      <c r="BO63">
        <v>18.399999999999999</v>
      </c>
      <c r="BP63">
        <v>15.1</v>
      </c>
    </row>
    <row r="64" spans="1:68">
      <c r="A64" t="s">
        <v>45</v>
      </c>
      <c r="E64" s="3">
        <f>'[1]Cumulative Stats'!$D66</f>
        <v>1</v>
      </c>
      <c r="F64" s="3">
        <f>'[2]Cumulative Stats'!$D66</f>
        <v>1</v>
      </c>
      <c r="G64" s="3">
        <f>'[3]Cumulative Stats'!$D66</f>
        <v>0</v>
      </c>
      <c r="H64" s="3">
        <f>'[4]Cumulative Stats'!$D66</f>
        <v>0</v>
      </c>
      <c r="I64" s="3">
        <f>'[5]Cumulative Stats'!$D66</f>
        <v>0</v>
      </c>
      <c r="J64" s="3">
        <f>'[6]Cumulative Stats'!$D66</f>
        <v>0</v>
      </c>
      <c r="K64" s="3">
        <f>'[7]Cumulative Stats'!$D66</f>
        <v>1</v>
      </c>
      <c r="L64" s="3">
        <f>'[8]Cumulative Stats'!$D66</f>
        <v>2</v>
      </c>
      <c r="M64" s="3">
        <f>'[9]Cumulative Stats'!$D66</f>
        <v>3</v>
      </c>
      <c r="N64" s="3">
        <f>'[10]Cumulative Stats'!$D66</f>
        <v>2</v>
      </c>
      <c r="O64" s="3">
        <f>'[11]Cumulative Stats'!$D66</f>
        <v>0</v>
      </c>
      <c r="P64" s="3">
        <f>'[12]Cumulative Stats'!$D66</f>
        <v>1</v>
      </c>
      <c r="Q64" s="3">
        <f>'[13]Cumulative Stats'!$D66</f>
        <v>2</v>
      </c>
      <c r="R64" s="3">
        <f>'[14]Cumulative Stats'!$D66</f>
        <v>0</v>
      </c>
      <c r="S64" s="3">
        <f>'[15]Cumulative Stats'!$D66</f>
        <v>1</v>
      </c>
      <c r="T64" s="3">
        <f>'[16]Cumulative Stats'!$D66</f>
        <v>0</v>
      </c>
      <c r="U64" s="3">
        <f>'[17]Cumulative Stats'!$D66</f>
        <v>1</v>
      </c>
      <c r="V64" s="3">
        <f>'[18]Cumulative Stats'!$D66</f>
        <v>0</v>
      </c>
      <c r="W64" s="3">
        <f>'[19]Cumulative Stats'!$D66</f>
        <v>2</v>
      </c>
      <c r="X64" s="3">
        <f>'[20]Cumulative Stats'!$D66</f>
        <v>1</v>
      </c>
      <c r="Y64" s="3">
        <f>'[21]Cumulative Stats'!$D66</f>
        <v>0</v>
      </c>
      <c r="Z64" s="3">
        <f>'[22]Cumulative Stats'!$D66</f>
        <v>0</v>
      </c>
      <c r="AA64" s="3">
        <f>'[23]Cumulative Stats'!$D66</f>
        <v>2</v>
      </c>
      <c r="AB64" s="3">
        <f>'[24]Cumulative Stats'!$D66</f>
        <v>0</v>
      </c>
      <c r="AC64" s="3">
        <f>'[25]Cumulative Stats'!$D66</f>
        <v>0</v>
      </c>
      <c r="AD64" s="3">
        <f>'[26]Cumulative Stats'!$D66</f>
        <v>0</v>
      </c>
      <c r="AE64" s="3">
        <f>'[27]Cumulative Stats'!$D66</f>
        <v>0</v>
      </c>
      <c r="AF64" s="3">
        <f>'[28]Cumulative Stats'!$D66</f>
        <v>1</v>
      </c>
      <c r="AG64" s="3"/>
      <c r="AI64" s="19">
        <f>+AI63/AI14</f>
        <v>4.6970728386657591E-2</v>
      </c>
      <c r="AJ64" s="19">
        <f>+AJ63/AJ14</f>
        <v>4.49438202247191E-2</v>
      </c>
      <c r="AK64" s="5"/>
      <c r="AL64" s="19">
        <f>+AL63/AL14</f>
        <v>3.1704095112285335E-2</v>
      </c>
      <c r="AM64" s="19">
        <f>+AM63/AM14</f>
        <v>3.4664830119375573E-2</v>
      </c>
      <c r="AN64" s="96" t="s">
        <v>170</v>
      </c>
      <c r="AO64" s="19">
        <f>+AO63/AO14</f>
        <v>3.9222259470331887E-2</v>
      </c>
      <c r="AP64" s="19">
        <f>+AP63/AP14</f>
        <v>3.9644970414201182E-2</v>
      </c>
      <c r="AQ64" s="5"/>
    </row>
    <row r="65" spans="1:68">
      <c r="A65" t="s">
        <v>46</v>
      </c>
      <c r="E65" s="3">
        <f>'[1]Cumulative Stats'!$D67</f>
        <v>6</v>
      </c>
      <c r="F65" s="3">
        <f>'[2]Cumulative Stats'!$D67</f>
        <v>7</v>
      </c>
      <c r="G65" s="3">
        <f>'[3]Cumulative Stats'!$D67</f>
        <v>5</v>
      </c>
      <c r="H65" s="3">
        <f>'[4]Cumulative Stats'!$D67</f>
        <v>12</v>
      </c>
      <c r="I65" s="3">
        <f>'[5]Cumulative Stats'!$D67</f>
        <v>10</v>
      </c>
      <c r="J65" s="3">
        <f>'[6]Cumulative Stats'!$D67</f>
        <v>12</v>
      </c>
      <c r="K65" s="3">
        <f>'[7]Cumulative Stats'!$D67</f>
        <v>6</v>
      </c>
      <c r="L65" s="3">
        <f>'[8]Cumulative Stats'!$D67</f>
        <v>7</v>
      </c>
      <c r="M65" s="3">
        <f>'[9]Cumulative Stats'!$D67</f>
        <v>15</v>
      </c>
      <c r="N65" s="3">
        <f>'[10]Cumulative Stats'!$D67</f>
        <v>16</v>
      </c>
      <c r="O65" s="3">
        <f>'[11]Cumulative Stats'!$D67</f>
        <v>5</v>
      </c>
      <c r="P65" s="3">
        <f>'[12]Cumulative Stats'!$D67</f>
        <v>10</v>
      </c>
      <c r="Q65" s="3">
        <f>'[13]Cumulative Stats'!$D67</f>
        <v>7</v>
      </c>
      <c r="R65" s="3">
        <f>'[14]Cumulative Stats'!$D67</f>
        <v>9</v>
      </c>
      <c r="S65" s="3">
        <f>'[15]Cumulative Stats'!$D67</f>
        <v>5</v>
      </c>
      <c r="T65" s="3">
        <f>'[16]Cumulative Stats'!$D67</f>
        <v>8</v>
      </c>
      <c r="U65" s="3">
        <f>'[17]Cumulative Stats'!$D67</f>
        <v>13</v>
      </c>
      <c r="V65" s="3">
        <f>'[18]Cumulative Stats'!$D67</f>
        <v>5</v>
      </c>
      <c r="W65" s="3">
        <f>'[19]Cumulative Stats'!$D67</f>
        <v>8</v>
      </c>
      <c r="X65" s="3">
        <f>'[20]Cumulative Stats'!$D67</f>
        <v>10</v>
      </c>
      <c r="Y65" s="3">
        <f>'[21]Cumulative Stats'!$D67</f>
        <v>3</v>
      </c>
      <c r="Z65" s="3">
        <f>'[22]Cumulative Stats'!$D67</f>
        <v>11</v>
      </c>
      <c r="AA65" s="3">
        <f>'[23]Cumulative Stats'!$D67</f>
        <v>10</v>
      </c>
      <c r="AB65" s="3">
        <f>'[24]Cumulative Stats'!$D67</f>
        <v>10</v>
      </c>
      <c r="AC65" s="3">
        <f>'[25]Cumulative Stats'!$D67</f>
        <v>9</v>
      </c>
      <c r="AD65" s="3">
        <f>'[26]Cumulative Stats'!$D67</f>
        <v>7</v>
      </c>
      <c r="AE65" s="3">
        <f>'[27]Cumulative Stats'!$D67</f>
        <v>3</v>
      </c>
      <c r="AF65" s="3">
        <f>'[28]Cumulative Stats'!$D67</f>
        <v>6</v>
      </c>
      <c r="AG65" s="3"/>
      <c r="AI65" s="5"/>
      <c r="AJ65" s="5"/>
      <c r="AK65" s="5"/>
      <c r="AL65" s="5"/>
      <c r="AM65" s="5"/>
      <c r="AN65" s="97"/>
      <c r="AO65" s="5"/>
      <c r="AP65" s="5"/>
      <c r="AQ65" s="5"/>
    </row>
    <row r="66" spans="1:68">
      <c r="A66" t="s">
        <v>47</v>
      </c>
      <c r="E66" s="3">
        <f>'[1]Cumulative Stats'!$D68</f>
        <v>0</v>
      </c>
      <c r="F66" s="3">
        <f>'[2]Cumulative Stats'!$D68</f>
        <v>0</v>
      </c>
      <c r="G66" s="3">
        <f>'[3]Cumulative Stats'!$D68</f>
        <v>1</v>
      </c>
      <c r="H66" s="3">
        <f>'[4]Cumulative Stats'!$D68</f>
        <v>0</v>
      </c>
      <c r="I66" s="3">
        <f>'[5]Cumulative Stats'!$D68</f>
        <v>0</v>
      </c>
      <c r="J66" s="3">
        <f>'[6]Cumulative Stats'!$D68</f>
        <v>0</v>
      </c>
      <c r="K66" s="3">
        <f>'[7]Cumulative Stats'!$D68</f>
        <v>0</v>
      </c>
      <c r="L66" s="3">
        <f>'[8]Cumulative Stats'!$D68</f>
        <v>0</v>
      </c>
      <c r="M66" s="3">
        <f>'[9]Cumulative Stats'!$D68</f>
        <v>0</v>
      </c>
      <c r="N66" s="3">
        <f>'[10]Cumulative Stats'!$D68</f>
        <v>0</v>
      </c>
      <c r="O66" s="3">
        <f>'[11]Cumulative Stats'!$D68</f>
        <v>0</v>
      </c>
      <c r="P66" s="3">
        <f>'[12]Cumulative Stats'!$D68</f>
        <v>1</v>
      </c>
      <c r="Q66" s="3">
        <f>'[13]Cumulative Stats'!$D68</f>
        <v>1</v>
      </c>
      <c r="R66" s="3">
        <f>'[14]Cumulative Stats'!$D68</f>
        <v>0</v>
      </c>
      <c r="S66" s="3">
        <f>'[15]Cumulative Stats'!$D68</f>
        <v>0</v>
      </c>
      <c r="T66" s="3">
        <f>'[16]Cumulative Stats'!$D68</f>
        <v>0</v>
      </c>
      <c r="U66" s="3">
        <f>'[17]Cumulative Stats'!$D68</f>
        <v>0</v>
      </c>
      <c r="V66" s="3">
        <f>'[18]Cumulative Stats'!$D68</f>
        <v>1</v>
      </c>
      <c r="W66" s="3">
        <f>'[19]Cumulative Stats'!$D68</f>
        <v>1</v>
      </c>
      <c r="X66" s="3">
        <f>'[20]Cumulative Stats'!$D68</f>
        <v>0</v>
      </c>
      <c r="Y66" s="3">
        <f>'[21]Cumulative Stats'!$D68</f>
        <v>0</v>
      </c>
      <c r="Z66" s="3">
        <f>'[22]Cumulative Stats'!$D68</f>
        <v>0</v>
      </c>
      <c r="AA66" s="3">
        <f>'[23]Cumulative Stats'!$D68</f>
        <v>1</v>
      </c>
      <c r="AB66" s="3">
        <f>'[24]Cumulative Stats'!$D68</f>
        <v>0</v>
      </c>
      <c r="AC66" s="3">
        <f>'[25]Cumulative Stats'!$D68</f>
        <v>0</v>
      </c>
      <c r="AD66" s="3">
        <f>'[26]Cumulative Stats'!$D68</f>
        <v>0</v>
      </c>
      <c r="AE66" s="3">
        <f>'[27]Cumulative Stats'!$D68</f>
        <v>0</v>
      </c>
      <c r="AF66" s="3">
        <f>'[28]Cumulative Stats'!$D68</f>
        <v>0</v>
      </c>
      <c r="AG66" s="3"/>
      <c r="AI66" s="5"/>
      <c r="AJ66" s="5"/>
      <c r="AK66" s="5"/>
      <c r="AL66" s="5"/>
      <c r="AM66" s="5"/>
      <c r="AN66" s="97"/>
      <c r="AO66" s="5"/>
      <c r="AP66" s="5"/>
      <c r="AQ66" s="5"/>
    </row>
    <row r="67" spans="1:68">
      <c r="A67" t="s">
        <v>48</v>
      </c>
      <c r="E67" s="3">
        <f>'[1]Cumulative Stats'!$D69</f>
        <v>4</v>
      </c>
      <c r="F67" s="3">
        <f>'[2]Cumulative Stats'!$D69</f>
        <v>3</v>
      </c>
      <c r="G67" s="3">
        <f>'[3]Cumulative Stats'!$D69</f>
        <v>5</v>
      </c>
      <c r="H67" s="3">
        <f>'[4]Cumulative Stats'!$D69</f>
        <v>4</v>
      </c>
      <c r="I67" s="3">
        <f>'[5]Cumulative Stats'!$D69</f>
        <v>5</v>
      </c>
      <c r="J67" s="3">
        <f>'[6]Cumulative Stats'!$D69</f>
        <v>10</v>
      </c>
      <c r="K67" s="3">
        <f>'[7]Cumulative Stats'!$D69</f>
        <v>6</v>
      </c>
      <c r="L67" s="3">
        <f>'[8]Cumulative Stats'!$D69</f>
        <v>14</v>
      </c>
      <c r="M67" s="3">
        <f>'[9]Cumulative Stats'!$D69</f>
        <v>3</v>
      </c>
      <c r="N67" s="3">
        <f>'[10]Cumulative Stats'!$D69</f>
        <v>7</v>
      </c>
      <c r="O67" s="3">
        <f>'[11]Cumulative Stats'!$D69</f>
        <v>5</v>
      </c>
      <c r="P67" s="3">
        <f>'[12]Cumulative Stats'!$D69</f>
        <v>5</v>
      </c>
      <c r="Q67" s="3">
        <f>'[13]Cumulative Stats'!$D69</f>
        <v>8</v>
      </c>
      <c r="R67" s="3">
        <f>'[14]Cumulative Stats'!$D69</f>
        <v>6</v>
      </c>
      <c r="S67" s="3">
        <f>'[15]Cumulative Stats'!$D69</f>
        <v>2</v>
      </c>
      <c r="T67" s="3">
        <f>'[16]Cumulative Stats'!$D69</f>
        <v>4</v>
      </c>
      <c r="U67" s="3">
        <f>'[17]Cumulative Stats'!$D69</f>
        <v>6</v>
      </c>
      <c r="V67" s="3">
        <f>'[18]Cumulative Stats'!$D69</f>
        <v>4</v>
      </c>
      <c r="W67" s="3">
        <f>'[19]Cumulative Stats'!$D69</f>
        <v>11</v>
      </c>
      <c r="X67" s="3">
        <f>'[20]Cumulative Stats'!$D69</f>
        <v>6</v>
      </c>
      <c r="Y67" s="3">
        <f>'[21]Cumulative Stats'!$D69</f>
        <v>5</v>
      </c>
      <c r="Z67" s="3">
        <f>'[22]Cumulative Stats'!$D69</f>
        <v>7</v>
      </c>
      <c r="AA67" s="3">
        <f>'[23]Cumulative Stats'!$D69</f>
        <v>7</v>
      </c>
      <c r="AB67" s="3">
        <f>'[24]Cumulative Stats'!$D69</f>
        <v>1</v>
      </c>
      <c r="AC67" s="3">
        <f>'[25]Cumulative Stats'!$D69</f>
        <v>3</v>
      </c>
      <c r="AD67" s="3">
        <f>'[26]Cumulative Stats'!$D69</f>
        <v>4</v>
      </c>
      <c r="AE67" s="3">
        <f>'[27]Cumulative Stats'!$D69</f>
        <v>6</v>
      </c>
      <c r="AF67" s="3">
        <f>'[28]Cumulative Stats'!$D69</f>
        <v>5</v>
      </c>
      <c r="AG67" s="3"/>
      <c r="AH67">
        <f>SUM(E67:R67)</f>
        <v>85</v>
      </c>
      <c r="AI67" s="5">
        <f>+AH67/$D$1</f>
        <v>3.0357142857142856</v>
      </c>
      <c r="AJ67" s="5">
        <f>+BO67/8</f>
        <v>1.8374999999999999</v>
      </c>
      <c r="AK67">
        <f>SUM(S67:AF67)</f>
        <v>71</v>
      </c>
      <c r="AL67" s="5">
        <f>+AK67/$D$1</f>
        <v>2.5357142857142856</v>
      </c>
      <c r="AM67" s="5">
        <f>+BP67/8</f>
        <v>1.9750000000000001</v>
      </c>
      <c r="AN67" s="97"/>
      <c r="AO67" s="5">
        <f>+(AL67+AI67)/2</f>
        <v>2.7857142857142856</v>
      </c>
      <c r="AP67" s="5">
        <f>+(AM67+AJ67)/2</f>
        <v>1.90625</v>
      </c>
      <c r="AQ67" s="19"/>
      <c r="BO67">
        <v>14.7</v>
      </c>
      <c r="BP67">
        <v>15.8</v>
      </c>
    </row>
    <row r="68" spans="1:68">
      <c r="A68" t="s">
        <v>49</v>
      </c>
      <c r="E68" s="3">
        <f>'[1]Cumulative Stats'!$D70</f>
        <v>7</v>
      </c>
      <c r="F68" s="3">
        <f>'[2]Cumulative Stats'!$D70</f>
        <v>4</v>
      </c>
      <c r="G68" s="3">
        <f>'[3]Cumulative Stats'!$D70</f>
        <v>10</v>
      </c>
      <c r="H68" s="3">
        <f>'[4]Cumulative Stats'!$D70</f>
        <v>6</v>
      </c>
      <c r="I68" s="3">
        <f>'[5]Cumulative Stats'!$D70</f>
        <v>9</v>
      </c>
      <c r="J68" s="3">
        <f>'[6]Cumulative Stats'!$D70</f>
        <v>10</v>
      </c>
      <c r="K68" s="3">
        <f>'[7]Cumulative Stats'!$D70</f>
        <v>13</v>
      </c>
      <c r="L68" s="3">
        <f>'[8]Cumulative Stats'!$D70</f>
        <v>15</v>
      </c>
      <c r="M68" s="3">
        <f>'[9]Cumulative Stats'!$D70</f>
        <v>6</v>
      </c>
      <c r="N68" s="3">
        <f>'[10]Cumulative Stats'!$D70</f>
        <v>8</v>
      </c>
      <c r="O68" s="3">
        <f>'[11]Cumulative Stats'!$D70</f>
        <v>9</v>
      </c>
      <c r="P68" s="3">
        <f>'[12]Cumulative Stats'!$D70</f>
        <v>8</v>
      </c>
      <c r="Q68" s="3">
        <f>'[13]Cumulative Stats'!$D70</f>
        <v>11</v>
      </c>
      <c r="R68" s="3">
        <f>'[14]Cumulative Stats'!$D70</f>
        <v>7</v>
      </c>
      <c r="S68" s="3">
        <f>'[15]Cumulative Stats'!$D70</f>
        <v>8</v>
      </c>
      <c r="T68" s="3">
        <f>'[16]Cumulative Stats'!$D70</f>
        <v>5</v>
      </c>
      <c r="U68" s="3">
        <f>'[17]Cumulative Stats'!$D70</f>
        <v>11</v>
      </c>
      <c r="V68" s="3">
        <f>'[18]Cumulative Stats'!$D70</f>
        <v>5</v>
      </c>
      <c r="W68" s="3">
        <f>'[19]Cumulative Stats'!$D70</f>
        <v>14</v>
      </c>
      <c r="X68" s="3">
        <f>'[20]Cumulative Stats'!$D70</f>
        <v>12</v>
      </c>
      <c r="Y68" s="3">
        <f>'[21]Cumulative Stats'!$D70</f>
        <v>7</v>
      </c>
      <c r="Z68" s="3">
        <f>'[22]Cumulative Stats'!$D70</f>
        <v>12</v>
      </c>
      <c r="AA68" s="3">
        <f>'[23]Cumulative Stats'!$D70</f>
        <v>10</v>
      </c>
      <c r="AB68" s="3">
        <f>'[24]Cumulative Stats'!$D70</f>
        <v>3</v>
      </c>
      <c r="AC68" s="3">
        <f>'[25]Cumulative Stats'!$D70</f>
        <v>7</v>
      </c>
      <c r="AD68" s="3">
        <f>'[26]Cumulative Stats'!$D70</f>
        <v>5</v>
      </c>
      <c r="AE68" s="3">
        <f>'[27]Cumulative Stats'!$D70</f>
        <v>9</v>
      </c>
      <c r="AF68" s="3">
        <f>'[28]Cumulative Stats'!$D70</f>
        <v>6</v>
      </c>
      <c r="AG68" s="3"/>
      <c r="AH68">
        <f>SUM(E68:R68)</f>
        <v>123</v>
      </c>
      <c r="AI68" s="5">
        <f>+AH68/$D$1</f>
        <v>4.3928571428571432</v>
      </c>
      <c r="AJ68" s="5">
        <f>+BO68/8</f>
        <v>2.8875000000000002</v>
      </c>
      <c r="AK68">
        <f>SUM(S68:AF68)</f>
        <v>114</v>
      </c>
      <c r="AL68" s="5">
        <f>+AK68/$D$1</f>
        <v>4.0714285714285712</v>
      </c>
      <c r="AM68" s="5">
        <f>+BP68/8</f>
        <v>3.15</v>
      </c>
      <c r="AN68" s="97"/>
      <c r="AO68" s="5">
        <f>+(AL68+AI68)/2</f>
        <v>4.2321428571428577</v>
      </c>
      <c r="AP68" s="5">
        <f>+(AM68+AJ68)/2</f>
        <v>3.0187499999999998</v>
      </c>
      <c r="AQ68" s="19"/>
      <c r="BO68">
        <v>23.1</v>
      </c>
      <c r="BP68">
        <v>25.2</v>
      </c>
    </row>
    <row r="69" spans="1:68">
      <c r="A69" t="s">
        <v>50</v>
      </c>
      <c r="E69" s="4">
        <f>'[1]Cumulative Stats'!$D71</f>
        <v>57.142857142857139</v>
      </c>
      <c r="F69" s="4">
        <f>'[2]Cumulative Stats'!$D71</f>
        <v>75</v>
      </c>
      <c r="G69" s="4">
        <f>'[3]Cumulative Stats'!$D71</f>
        <v>50</v>
      </c>
      <c r="H69" s="4">
        <f>'[4]Cumulative Stats'!$D71</f>
        <v>66.666666666666657</v>
      </c>
      <c r="I69" s="4">
        <f>'[5]Cumulative Stats'!$D71</f>
        <v>55.555555555555557</v>
      </c>
      <c r="J69" s="4">
        <f>'[6]Cumulative Stats'!$D71</f>
        <v>100</v>
      </c>
      <c r="K69" s="4">
        <f>'[7]Cumulative Stats'!$D71</f>
        <v>46.153846153846153</v>
      </c>
      <c r="L69" s="4">
        <f>'[8]Cumulative Stats'!$D71</f>
        <v>93.333333333333329</v>
      </c>
      <c r="M69" s="4">
        <f>'[9]Cumulative Stats'!$D71</f>
        <v>50</v>
      </c>
      <c r="N69" s="4">
        <f>'[10]Cumulative Stats'!$D71</f>
        <v>87.5</v>
      </c>
      <c r="O69" s="4">
        <f>'[11]Cumulative Stats'!$D71</f>
        <v>55.555555555555557</v>
      </c>
      <c r="P69" s="4">
        <f>'[12]Cumulative Stats'!$D71</f>
        <v>62.5</v>
      </c>
      <c r="Q69" s="4">
        <f>'[13]Cumulative Stats'!$D71</f>
        <v>72.727272727272734</v>
      </c>
      <c r="R69" s="4">
        <f>'[14]Cumulative Stats'!$D71</f>
        <v>85.714285714285708</v>
      </c>
      <c r="S69" s="4">
        <f>'[15]Cumulative Stats'!$D71</f>
        <v>25</v>
      </c>
      <c r="T69" s="4">
        <f>'[16]Cumulative Stats'!$D71</f>
        <v>80</v>
      </c>
      <c r="U69" s="4">
        <f>'[17]Cumulative Stats'!$D71</f>
        <v>54.54545454545454</v>
      </c>
      <c r="V69" s="4">
        <f>'[18]Cumulative Stats'!$D71</f>
        <v>80</v>
      </c>
      <c r="W69" s="4">
        <f>'[19]Cumulative Stats'!$D71</f>
        <v>78.571428571428569</v>
      </c>
      <c r="X69" s="4">
        <f>'[20]Cumulative Stats'!$D71</f>
        <v>50</v>
      </c>
      <c r="Y69" s="4">
        <f>'[21]Cumulative Stats'!$D71</f>
        <v>71.428571428571431</v>
      </c>
      <c r="Z69" s="4">
        <f>'[22]Cumulative Stats'!$D71</f>
        <v>58.333333333333336</v>
      </c>
      <c r="AA69" s="4">
        <f>'[23]Cumulative Stats'!$D71</f>
        <v>70</v>
      </c>
      <c r="AB69" s="4">
        <f>'[24]Cumulative Stats'!$D71</f>
        <v>33.333333333333329</v>
      </c>
      <c r="AC69" s="4">
        <f>'[25]Cumulative Stats'!$D71</f>
        <v>42.857142857142854</v>
      </c>
      <c r="AD69" s="4">
        <f>'[26]Cumulative Stats'!$D71</f>
        <v>80</v>
      </c>
      <c r="AE69" s="4">
        <f>'[27]Cumulative Stats'!$D71</f>
        <v>66.666666666666657</v>
      </c>
      <c r="AF69" s="4">
        <f>'[28]Cumulative Stats'!$D71</f>
        <v>83.333333333333343</v>
      </c>
      <c r="AG69" s="4"/>
      <c r="AI69" s="11">
        <f>+AI67/AI68*100</f>
        <v>69.105691056910558</v>
      </c>
      <c r="AJ69" s="11">
        <f>+AJ67/AJ68*100</f>
        <v>63.636363636363626</v>
      </c>
      <c r="AK69" s="5"/>
      <c r="AL69" s="11">
        <f>+AL67/AL68*100</f>
        <v>62.280701754385973</v>
      </c>
      <c r="AM69" s="11">
        <f>+AM67/AM68*100</f>
        <v>62.698412698412696</v>
      </c>
      <c r="AN69" s="97"/>
      <c r="AO69" s="11">
        <f>+AO67/AO68*100</f>
        <v>65.822784810126564</v>
      </c>
      <c r="AP69" s="11">
        <f>+AP67/AP68*100</f>
        <v>63.146997929606627</v>
      </c>
      <c r="AQ69" s="5"/>
      <c r="BO69">
        <v>63.6</v>
      </c>
      <c r="BP69">
        <v>62.6</v>
      </c>
    </row>
    <row r="70" spans="1:68">
      <c r="A70" t="s">
        <v>51</v>
      </c>
      <c r="E70" s="6" t="str">
        <f>'[1]Cumulative Stats'!$D72</f>
        <v>30:15</v>
      </c>
      <c r="F70" s="6" t="str">
        <f>'[2]Cumulative Stats'!$D72</f>
        <v>27:29</v>
      </c>
      <c r="G70" s="6" t="str">
        <f>'[3]Cumulative Stats'!$D72</f>
        <v>31:06</v>
      </c>
      <c r="H70" s="6" t="str">
        <f>'[4]Cumulative Stats'!$D72</f>
        <v>27:07</v>
      </c>
      <c r="I70" s="6" t="str">
        <f>'[5]Cumulative Stats'!$D72</f>
        <v>30:09</v>
      </c>
      <c r="J70" s="6" t="str">
        <f>'[6]Cumulative Stats'!$D72</f>
        <v>32:44</v>
      </c>
      <c r="K70" s="6" t="str">
        <f>'[7]Cumulative Stats'!$D72</f>
        <v>32:46</v>
      </c>
      <c r="L70" s="6" t="str">
        <f>'[8]Cumulative Stats'!$D72</f>
        <v>31:15</v>
      </c>
      <c r="M70" s="6" t="str">
        <f>'[9]Cumulative Stats'!$D72</f>
        <v>31:04</v>
      </c>
      <c r="N70" s="6" t="str">
        <f>'[10]Cumulative Stats'!$D72</f>
        <v>29:06</v>
      </c>
      <c r="O70" s="6" t="str">
        <f>'[11]Cumulative Stats'!$D72</f>
        <v>28:59</v>
      </c>
      <c r="P70" s="6" t="str">
        <f>'[12]Cumulative Stats'!$D72</f>
        <v>33:20</v>
      </c>
      <c r="Q70" s="6" t="str">
        <f>'[13]Cumulative Stats'!$D72</f>
        <v>30:32</v>
      </c>
      <c r="R70" s="6" t="str">
        <f>'[14]Cumulative Stats'!$D72</f>
        <v>30:31</v>
      </c>
      <c r="S70" s="6" t="str">
        <f>'[15]Cumulative Stats'!$D72</f>
        <v>28:16</v>
      </c>
      <c r="T70" s="6" t="str">
        <f>'[16]Cumulative Stats'!$D72</f>
        <v>32:29</v>
      </c>
      <c r="U70" s="6" t="str">
        <f>'[17]Cumulative Stats'!$D72</f>
        <v>32:48</v>
      </c>
      <c r="V70" s="6" t="str">
        <f>'[18]Cumulative Stats'!$D72</f>
        <v>28:03</v>
      </c>
      <c r="W70" s="6" t="str">
        <f>'[19]Cumulative Stats'!$D72</f>
        <v>31:49</v>
      </c>
      <c r="X70" s="6" t="str">
        <f>'[20]Cumulative Stats'!$D72</f>
        <v>31:51</v>
      </c>
      <c r="Y70" s="6" t="str">
        <f>'[21]Cumulative Stats'!$D72</f>
        <v>29:41</v>
      </c>
      <c r="Z70" s="6" t="str">
        <f>'[22]Cumulative Stats'!$D72</f>
        <v>31:48</v>
      </c>
      <c r="AA70" s="6" t="str">
        <f>'[23]Cumulative Stats'!$D72</f>
        <v>28:14</v>
      </c>
      <c r="AB70" s="6" t="str">
        <f>'[24]Cumulative Stats'!$D72</f>
        <v>28:46</v>
      </c>
      <c r="AC70" s="6" t="str">
        <f>'[25]Cumulative Stats'!$D72</f>
        <v>29:28</v>
      </c>
      <c r="AD70" s="6" t="str">
        <f>'[26]Cumulative Stats'!$D72</f>
        <v>29:08</v>
      </c>
      <c r="AE70" s="6" t="str">
        <f>'[27]Cumulative Stats'!$D72</f>
        <v>29:16</v>
      </c>
      <c r="AF70" s="6" t="str">
        <f>'[28]Cumulative Stats'!$D72</f>
        <v>27:59</v>
      </c>
      <c r="AG70" s="6"/>
      <c r="AI70" s="5"/>
      <c r="AJ70" s="5"/>
      <c r="AK70" s="5"/>
      <c r="AL70" s="5"/>
      <c r="AM70" s="5"/>
      <c r="AN70" s="97"/>
      <c r="AP70" s="5"/>
      <c r="AQ70" s="5"/>
    </row>
    <row r="71" spans="1:68">
      <c r="AN71" s="98"/>
    </row>
    <row r="72" spans="1:68">
      <c r="A72" t="s">
        <v>161</v>
      </c>
      <c r="E72" s="3">
        <f>+E33+E54-E55</f>
        <v>12</v>
      </c>
      <c r="F72" s="3">
        <f t="shared" ref="F72:AF72" si="13">+F33+F54-F55</f>
        <v>6</v>
      </c>
      <c r="G72" s="3">
        <f t="shared" si="13"/>
        <v>11</v>
      </c>
      <c r="H72" s="3">
        <f t="shared" si="13"/>
        <v>7</v>
      </c>
      <c r="I72" s="3">
        <f t="shared" si="13"/>
        <v>6</v>
      </c>
      <c r="J72" s="3">
        <f t="shared" si="13"/>
        <v>2</v>
      </c>
      <c r="K72" s="3">
        <f t="shared" si="13"/>
        <v>9</v>
      </c>
      <c r="L72" s="3">
        <f t="shared" si="13"/>
        <v>6</v>
      </c>
      <c r="M72" s="3">
        <f t="shared" si="13"/>
        <v>9</v>
      </c>
      <c r="N72" s="3">
        <f t="shared" si="13"/>
        <v>12</v>
      </c>
      <c r="O72" s="3">
        <f t="shared" si="13"/>
        <v>12</v>
      </c>
      <c r="P72" s="3">
        <f t="shared" si="13"/>
        <v>4</v>
      </c>
      <c r="Q72" s="3">
        <f t="shared" si="13"/>
        <v>13</v>
      </c>
      <c r="R72" s="3">
        <f t="shared" ref="R72" si="14">+R33+R54-R55</f>
        <v>14</v>
      </c>
      <c r="S72" s="3">
        <f t="shared" si="13"/>
        <v>11</v>
      </c>
      <c r="T72" s="3">
        <f t="shared" si="13"/>
        <v>16</v>
      </c>
      <c r="U72" s="3">
        <f t="shared" si="13"/>
        <v>2</v>
      </c>
      <c r="V72" s="3">
        <f t="shared" si="13"/>
        <v>6</v>
      </c>
      <c r="W72" s="3">
        <f t="shared" si="13"/>
        <v>10</v>
      </c>
      <c r="X72" s="3">
        <f t="shared" si="13"/>
        <v>8</v>
      </c>
      <c r="Y72" s="3">
        <f t="shared" si="13"/>
        <v>14</v>
      </c>
      <c r="Z72" s="3">
        <f t="shared" si="13"/>
        <v>6</v>
      </c>
      <c r="AA72" s="3">
        <f t="shared" si="13"/>
        <v>11</v>
      </c>
      <c r="AB72" s="3">
        <f t="shared" si="13"/>
        <v>15</v>
      </c>
      <c r="AC72" s="3">
        <f t="shared" si="13"/>
        <v>6</v>
      </c>
      <c r="AD72" s="3">
        <f t="shared" si="13"/>
        <v>18</v>
      </c>
      <c r="AE72" s="3">
        <f t="shared" ref="AE72" si="15">+AE33+AE54-AE55</f>
        <v>11</v>
      </c>
      <c r="AF72" s="3">
        <f t="shared" si="13"/>
        <v>13</v>
      </c>
      <c r="AG72" s="3"/>
      <c r="AK72">
        <f>+AK67+AH67</f>
        <v>156</v>
      </c>
      <c r="AN72" s="98"/>
    </row>
    <row r="73" spans="1:68">
      <c r="AK73">
        <f>+AK68+AH68</f>
        <v>237</v>
      </c>
      <c r="AN73" s="98"/>
    </row>
    <row r="74" spans="1:68">
      <c r="A74" t="s">
        <v>107</v>
      </c>
      <c r="E74" s="3">
        <f>+'TEAM DEFENSE'!E72-'TEAM OFFENSE'!E72</f>
        <v>-6</v>
      </c>
      <c r="F74" s="3">
        <f>+'TEAM DEFENSE'!F72-'TEAM OFFENSE'!F72</f>
        <v>-1</v>
      </c>
      <c r="G74" s="3">
        <f>+'TEAM DEFENSE'!G72-'TEAM OFFENSE'!G72</f>
        <v>-5</v>
      </c>
      <c r="H74" s="3">
        <f>+'TEAM DEFENSE'!H72-'TEAM OFFENSE'!H72</f>
        <v>5</v>
      </c>
      <c r="I74" s="3">
        <f>+'TEAM DEFENSE'!I72-'TEAM OFFENSE'!I72</f>
        <v>6</v>
      </c>
      <c r="J74" s="3">
        <f>+'TEAM DEFENSE'!J72-'TEAM OFFENSE'!J72</f>
        <v>11</v>
      </c>
      <c r="K74" s="3">
        <f>+'TEAM DEFENSE'!K72-'TEAM OFFENSE'!K72</f>
        <v>1</v>
      </c>
      <c r="L74" s="3">
        <f>+'TEAM DEFENSE'!L72-'TEAM OFFENSE'!L72</f>
        <v>9</v>
      </c>
      <c r="M74" s="3">
        <f>+'TEAM DEFENSE'!M72-'TEAM OFFENSE'!M72</f>
        <v>0</v>
      </c>
      <c r="N74" s="3">
        <f>+'TEAM DEFENSE'!N72-'TEAM OFFENSE'!N72</f>
        <v>-1</v>
      </c>
      <c r="O74" s="3">
        <f>+'TEAM DEFENSE'!O72-'TEAM OFFENSE'!O72</f>
        <v>-3</v>
      </c>
      <c r="P74" s="3">
        <f>+'TEAM DEFENSE'!P72-'TEAM OFFENSE'!P72</f>
        <v>5</v>
      </c>
      <c r="Q74" s="3">
        <f>+'TEAM DEFENSE'!Q72-'TEAM OFFENSE'!Q72</f>
        <v>-2</v>
      </c>
      <c r="R74" s="3">
        <f>+'TEAM DEFENSE'!R72-'TEAM OFFENSE'!R72</f>
        <v>-10</v>
      </c>
      <c r="S74" s="3">
        <f>+'TEAM DEFENSE'!S72-'TEAM OFFENSE'!S72</f>
        <v>-5</v>
      </c>
      <c r="T74" s="3">
        <f>+'TEAM DEFENSE'!T72-'TEAM OFFENSE'!T72</f>
        <v>-5</v>
      </c>
      <c r="U74" s="3">
        <f>+'TEAM DEFENSE'!U72-'TEAM OFFENSE'!U72</f>
        <v>7</v>
      </c>
      <c r="V74" s="3">
        <f>+'TEAM DEFENSE'!V72-'TEAM OFFENSE'!V72</f>
        <v>5</v>
      </c>
      <c r="W74" s="3">
        <f>+'TEAM DEFENSE'!W72-'TEAM OFFENSE'!W72</f>
        <v>3</v>
      </c>
      <c r="X74" s="3">
        <f>+'TEAM DEFENSE'!X72-'TEAM OFFENSE'!X72</f>
        <v>2</v>
      </c>
      <c r="Y74" s="3">
        <f>+'TEAM DEFENSE'!Y72-'TEAM OFFENSE'!Y72</f>
        <v>-5</v>
      </c>
      <c r="Z74" s="3">
        <f>+'TEAM DEFENSE'!Z72-'TEAM OFFENSE'!Z72</f>
        <v>6</v>
      </c>
      <c r="AA74" s="3">
        <f>+'TEAM DEFENSE'!AA72-'TEAM OFFENSE'!AA72</f>
        <v>2</v>
      </c>
      <c r="AB74" s="3">
        <f>+'TEAM DEFENSE'!AB72-'TEAM OFFENSE'!AB72</f>
        <v>-8</v>
      </c>
      <c r="AC74" s="3">
        <f>+'TEAM DEFENSE'!AC72-'TEAM OFFENSE'!AC72</f>
        <v>6</v>
      </c>
      <c r="AD74" s="3">
        <f>+'TEAM DEFENSE'!AD72-'TEAM OFFENSE'!AD72</f>
        <v>-8</v>
      </c>
      <c r="AE74" s="3">
        <f>+'TEAM DEFENSE'!AE72-'TEAM OFFENSE'!AE72</f>
        <v>-3</v>
      </c>
      <c r="AF74" s="3">
        <f>+'TEAM DEFENSE'!AF72-'TEAM OFFENSE'!AF72</f>
        <v>-6</v>
      </c>
      <c r="AN74" s="98"/>
    </row>
    <row r="75" spans="1:68">
      <c r="AN75" s="98"/>
    </row>
    <row r="76" spans="1:68">
      <c r="E76">
        <f>+E29+'TEAM DEFENSE'!E29</f>
        <v>500</v>
      </c>
      <c r="F76">
        <f>+F29+'TEAM DEFENSE'!F29</f>
        <v>482</v>
      </c>
      <c r="G76">
        <f>+G29+'TEAM DEFENSE'!G29</f>
        <v>520</v>
      </c>
      <c r="H76">
        <f>+H29+'TEAM DEFENSE'!H29</f>
        <v>520</v>
      </c>
      <c r="I76">
        <f>+I29+'TEAM DEFENSE'!I29</f>
        <v>524</v>
      </c>
      <c r="J76">
        <f>+J29+'TEAM DEFENSE'!J29</f>
        <v>526</v>
      </c>
      <c r="K76">
        <f>+K29+'TEAM DEFENSE'!K29</f>
        <v>514</v>
      </c>
      <c r="L76">
        <f>+L29+'TEAM DEFENSE'!L29</f>
        <v>486</v>
      </c>
      <c r="M76">
        <f>+M29+'TEAM DEFENSE'!M29</f>
        <v>529</v>
      </c>
      <c r="N76">
        <f>+N29+'TEAM DEFENSE'!N29</f>
        <v>512</v>
      </c>
      <c r="O76">
        <f>+O29+'TEAM DEFENSE'!O29</f>
        <v>529</v>
      </c>
      <c r="P76">
        <f>+P29+'TEAM DEFENSE'!P29</f>
        <v>509</v>
      </c>
      <c r="Q76">
        <f>+Q29+'TEAM DEFENSE'!Q29</f>
        <v>529</v>
      </c>
      <c r="R76">
        <f>+R29+'TEAM DEFENSE'!R29</f>
        <v>516</v>
      </c>
      <c r="S76">
        <f>+S29+'TEAM DEFENSE'!S29</f>
        <v>506</v>
      </c>
      <c r="T76">
        <f>+T29+'TEAM DEFENSE'!T29</f>
        <v>550</v>
      </c>
      <c r="U76">
        <f>+U29+'TEAM DEFENSE'!U29</f>
        <v>523</v>
      </c>
      <c r="V76">
        <f>+V29+'TEAM DEFENSE'!V29</f>
        <v>471</v>
      </c>
      <c r="W76">
        <f>+W29+'TEAM DEFENSE'!W29</f>
        <v>496</v>
      </c>
      <c r="X76">
        <f>+X29+'TEAM DEFENSE'!X29</f>
        <v>538</v>
      </c>
      <c r="Y76">
        <f>+Y29+'TEAM DEFENSE'!Y29</f>
        <v>539</v>
      </c>
      <c r="Z76">
        <f>+Z29+'TEAM DEFENSE'!Z29</f>
        <v>511</v>
      </c>
      <c r="AA76">
        <f>+AA29+'TEAM DEFENSE'!AA29</f>
        <v>504</v>
      </c>
      <c r="AB76">
        <f>+AB29+'TEAM DEFENSE'!AB29</f>
        <v>513</v>
      </c>
      <c r="AC76">
        <f>+AC29+'TEAM DEFENSE'!AC29</f>
        <v>534</v>
      </c>
      <c r="AD76">
        <f>+AD29+'TEAM DEFENSE'!AD29</f>
        <v>557</v>
      </c>
      <c r="AE76">
        <f>+AE29+'TEAM DEFENSE'!AE29</f>
        <v>487</v>
      </c>
      <c r="AF76">
        <f>+AF29+'TEAM DEFENSE'!AF29</f>
        <v>523</v>
      </c>
      <c r="AN76" s="98"/>
    </row>
    <row r="77" spans="1:68">
      <c r="E77">
        <f>+E76/2</f>
        <v>250</v>
      </c>
      <c r="F77">
        <f t="shared" ref="F77:AF77" si="16">+F76/2</f>
        <v>241</v>
      </c>
      <c r="G77">
        <f t="shared" si="16"/>
        <v>260</v>
      </c>
      <c r="H77">
        <f t="shared" si="16"/>
        <v>260</v>
      </c>
      <c r="I77">
        <f t="shared" si="16"/>
        <v>262</v>
      </c>
      <c r="J77">
        <f t="shared" si="16"/>
        <v>263</v>
      </c>
      <c r="K77">
        <f t="shared" si="16"/>
        <v>257</v>
      </c>
      <c r="L77">
        <f t="shared" si="16"/>
        <v>243</v>
      </c>
      <c r="M77">
        <f t="shared" si="16"/>
        <v>264.5</v>
      </c>
      <c r="N77">
        <f t="shared" si="16"/>
        <v>256</v>
      </c>
      <c r="O77">
        <f t="shared" si="16"/>
        <v>264.5</v>
      </c>
      <c r="P77">
        <f t="shared" si="16"/>
        <v>254.5</v>
      </c>
      <c r="Q77">
        <f t="shared" si="16"/>
        <v>264.5</v>
      </c>
      <c r="R77">
        <f t="shared" ref="R77" si="17">+R76/2</f>
        <v>258</v>
      </c>
      <c r="S77">
        <f t="shared" si="16"/>
        <v>253</v>
      </c>
      <c r="T77">
        <f t="shared" si="16"/>
        <v>275</v>
      </c>
      <c r="U77">
        <f t="shared" si="16"/>
        <v>261.5</v>
      </c>
      <c r="V77">
        <f t="shared" si="16"/>
        <v>235.5</v>
      </c>
      <c r="W77">
        <f t="shared" si="16"/>
        <v>248</v>
      </c>
      <c r="X77">
        <f t="shared" si="16"/>
        <v>269</v>
      </c>
      <c r="Y77">
        <f t="shared" si="16"/>
        <v>269.5</v>
      </c>
      <c r="Z77">
        <f t="shared" si="16"/>
        <v>255.5</v>
      </c>
      <c r="AA77">
        <f t="shared" si="16"/>
        <v>252</v>
      </c>
      <c r="AB77">
        <f t="shared" si="16"/>
        <v>256.5</v>
      </c>
      <c r="AC77">
        <f t="shared" si="16"/>
        <v>267</v>
      </c>
      <c r="AD77">
        <f t="shared" si="16"/>
        <v>278.5</v>
      </c>
      <c r="AE77">
        <f t="shared" ref="AE77" si="18">+AE76/2</f>
        <v>243.5</v>
      </c>
      <c r="AF77">
        <f t="shared" si="16"/>
        <v>261.5</v>
      </c>
      <c r="AN77" s="98"/>
    </row>
    <row r="78" spans="1:68">
      <c r="E78">
        <f>+E77/+PASSING!$B$1</f>
        <v>62.5</v>
      </c>
      <c r="F78">
        <f>+F77/+PASSING!$B$1</f>
        <v>60.25</v>
      </c>
      <c r="G78">
        <f>+G77/+PASSING!$B$1</f>
        <v>65</v>
      </c>
      <c r="H78">
        <f>+H77/+PASSING!$B$1</f>
        <v>65</v>
      </c>
      <c r="I78">
        <f>+I77/+PASSING!$B$1</f>
        <v>65.5</v>
      </c>
      <c r="J78">
        <f>+J77/+PASSING!$B$1</f>
        <v>65.75</v>
      </c>
      <c r="K78">
        <f>+K77/+PASSING!$B$1</f>
        <v>64.25</v>
      </c>
      <c r="L78">
        <f>+L77/+PASSING!$B$1</f>
        <v>60.75</v>
      </c>
      <c r="M78">
        <f>+M77/+PASSING!$B$1</f>
        <v>66.125</v>
      </c>
      <c r="N78">
        <f>+N77/+PASSING!$B$1</f>
        <v>64</v>
      </c>
      <c r="O78">
        <f>+O77/+PASSING!$B$1</f>
        <v>66.125</v>
      </c>
      <c r="P78">
        <f>+P77/+PASSING!$B$1</f>
        <v>63.625</v>
      </c>
      <c r="Q78">
        <f>+Q77/+PASSING!$B$1</f>
        <v>66.125</v>
      </c>
      <c r="R78">
        <f>+R77/+PASSING!$B$1</f>
        <v>64.5</v>
      </c>
      <c r="S78">
        <f>+S77/+PASSING!$B$1</f>
        <v>63.25</v>
      </c>
      <c r="T78">
        <f>+T77/+PASSING!$B$1</f>
        <v>68.75</v>
      </c>
      <c r="U78">
        <f>+U77/+PASSING!$B$1</f>
        <v>65.375</v>
      </c>
      <c r="V78">
        <f>+V77/+PASSING!$B$1</f>
        <v>58.875</v>
      </c>
      <c r="W78">
        <f>+W77/+PASSING!$B$1</f>
        <v>62</v>
      </c>
      <c r="X78">
        <f>+X77/+PASSING!$B$1</f>
        <v>67.25</v>
      </c>
      <c r="Y78">
        <f>+Y77/+PASSING!$B$1</f>
        <v>67.375</v>
      </c>
      <c r="Z78">
        <f>+Z77/+PASSING!$B$1</f>
        <v>63.875</v>
      </c>
      <c r="AA78">
        <f>+AA77/+PASSING!$B$1</f>
        <v>63</v>
      </c>
      <c r="AB78">
        <f>+AB77/+PASSING!$B$1</f>
        <v>64.125</v>
      </c>
      <c r="AC78">
        <f>+AC77/+PASSING!$B$1</f>
        <v>66.75</v>
      </c>
      <c r="AD78">
        <f>+AD77/+PASSING!$B$1</f>
        <v>69.625</v>
      </c>
      <c r="AE78">
        <f>+AE77/+PASSING!$B$1</f>
        <v>60.875</v>
      </c>
      <c r="AF78">
        <f>+AF77/+PASSING!$B$1</f>
        <v>65.375</v>
      </c>
    </row>
    <row r="80" spans="1:68">
      <c r="E80">
        <f>'[1]Cumulative Stats'!$C$10</f>
        <v>21</v>
      </c>
      <c r="F80">
        <f>'[2]Cumulative Stats'!$C$10</f>
        <v>14</v>
      </c>
      <c r="G80">
        <f>'[3]Cumulative Stats'!$C$10</f>
        <v>23</v>
      </c>
      <c r="H80">
        <f>'[4]Cumulative Stats'!$C$10</f>
        <v>15</v>
      </c>
      <c r="I80">
        <f>'[5]Cumulative Stats'!$C$10</f>
        <v>20</v>
      </c>
      <c r="J80">
        <f>'[6]Cumulative Stats'!$C$10</f>
        <v>23</v>
      </c>
      <c r="K80">
        <f>'[7]Cumulative Stats'!$C$10</f>
        <v>20</v>
      </c>
      <c r="L80">
        <f>'[8]Cumulative Stats'!$C$10</f>
        <v>14</v>
      </c>
      <c r="M80">
        <f>'[9]Cumulative Stats'!$C$10</f>
        <v>25</v>
      </c>
      <c r="N80">
        <f>'[10]Cumulative Stats'!$C$10</f>
        <v>14</v>
      </c>
      <c r="O80">
        <f>'[11]Cumulative Stats'!$C$10</f>
        <v>20</v>
      </c>
      <c r="P80">
        <f>'[12]Cumulative Stats'!$C$10</f>
        <v>19</v>
      </c>
      <c r="Q80">
        <f>'[13]Cumulative Stats'!$C$10</f>
        <v>23</v>
      </c>
      <c r="R80">
        <f>'[14]Cumulative Stats'!$C$10</f>
        <v>15</v>
      </c>
      <c r="S80">
        <f>'[15]Cumulative Stats'!$C$10</f>
        <v>21</v>
      </c>
      <c r="T80">
        <f>'[16]Cumulative Stats'!$C$10</f>
        <v>17</v>
      </c>
      <c r="U80">
        <f>'[17]Cumulative Stats'!$C$10</f>
        <v>24</v>
      </c>
      <c r="V80">
        <f>'[18]Cumulative Stats'!$C$10</f>
        <v>8</v>
      </c>
      <c r="W80">
        <f>'[19]Cumulative Stats'!$C$10</f>
        <v>14</v>
      </c>
      <c r="X80">
        <f>'[20]Cumulative Stats'!$C$10</f>
        <v>20</v>
      </c>
      <c r="Y80">
        <f>'[21]Cumulative Stats'!$C$10</f>
        <v>14</v>
      </c>
      <c r="Z80">
        <f>'[22]Cumulative Stats'!$C$10</f>
        <v>25</v>
      </c>
      <c r="AA80">
        <f>'[23]Cumulative Stats'!$C$10</f>
        <v>10</v>
      </c>
      <c r="AB80">
        <f>'[24]Cumulative Stats'!$C$10</f>
        <v>15</v>
      </c>
      <c r="AC80">
        <f>'[25]Cumulative Stats'!$C$10</f>
        <v>24</v>
      </c>
      <c r="AD80">
        <f>'[26]Cumulative Stats'!$C$10</f>
        <v>21</v>
      </c>
      <c r="AE80">
        <f>'[27]Cumulative Stats'!$C$10</f>
        <v>12</v>
      </c>
      <c r="AF80">
        <f>'[28]Cumulative Stats'!$C$10</f>
        <v>14</v>
      </c>
    </row>
    <row r="81" spans="5:32">
      <c r="E81">
        <f>'[1]Cumulative Stats'!$D$10</f>
        <v>47</v>
      </c>
      <c r="F81">
        <f>'[2]Cumulative Stats'!$D$10</f>
        <v>46</v>
      </c>
      <c r="G81">
        <f>'[3]Cumulative Stats'!$D$10</f>
        <v>51</v>
      </c>
      <c r="H81">
        <f>'[4]Cumulative Stats'!$D$10</f>
        <v>45</v>
      </c>
      <c r="I81">
        <f>'[5]Cumulative Stats'!$D$10</f>
        <v>56</v>
      </c>
      <c r="J81">
        <f>'[6]Cumulative Stats'!$D$10</f>
        <v>56</v>
      </c>
      <c r="K81">
        <f>'[7]Cumulative Stats'!$D$10</f>
        <v>51</v>
      </c>
      <c r="L81">
        <f>'[8]Cumulative Stats'!$D$10</f>
        <v>49</v>
      </c>
      <c r="M81">
        <f>'[9]Cumulative Stats'!$D$10</f>
        <v>47</v>
      </c>
      <c r="N81">
        <f>'[10]Cumulative Stats'!$D$10</f>
        <v>41</v>
      </c>
      <c r="O81">
        <f>'[11]Cumulative Stats'!$D$10</f>
        <v>47</v>
      </c>
      <c r="P81">
        <f>'[12]Cumulative Stats'!$D$10</f>
        <v>53</v>
      </c>
      <c r="Q81">
        <f>'[13]Cumulative Stats'!$D$10</f>
        <v>50</v>
      </c>
      <c r="R81">
        <f>'[14]Cumulative Stats'!$D$10</f>
        <v>41</v>
      </c>
      <c r="S81">
        <f>'[15]Cumulative Stats'!$D$10</f>
        <v>52</v>
      </c>
      <c r="T81">
        <f>'[16]Cumulative Stats'!$D$10</f>
        <v>48</v>
      </c>
      <c r="U81">
        <f>'[17]Cumulative Stats'!$D$10</f>
        <v>53</v>
      </c>
      <c r="V81">
        <f>'[18]Cumulative Stats'!$D$10</f>
        <v>46</v>
      </c>
      <c r="W81">
        <f>'[19]Cumulative Stats'!$D$10</f>
        <v>46</v>
      </c>
      <c r="X81">
        <f>'[20]Cumulative Stats'!$D$10</f>
        <v>53</v>
      </c>
      <c r="Y81">
        <f>'[21]Cumulative Stats'!$D$10</f>
        <v>51</v>
      </c>
      <c r="Z81">
        <f>'[22]Cumulative Stats'!$D$10</f>
        <v>52</v>
      </c>
      <c r="AA81">
        <f>'[23]Cumulative Stats'!$D$10</f>
        <v>39</v>
      </c>
      <c r="AB81">
        <f>'[24]Cumulative Stats'!$D$10</f>
        <v>44</v>
      </c>
      <c r="AC81">
        <f>'[25]Cumulative Stats'!$D$10</f>
        <v>57</v>
      </c>
      <c r="AD81">
        <f>'[26]Cumulative Stats'!$D$10</f>
        <v>47</v>
      </c>
      <c r="AE81">
        <f>'[27]Cumulative Stats'!$D$10</f>
        <v>46</v>
      </c>
      <c r="AF81">
        <f>'[28]Cumulative Stats'!$D$10</f>
        <v>45</v>
      </c>
    </row>
  </sheetData>
  <sortState ref="AR3:BD30">
    <sortCondition descending="1" ref="AV3:AV30"/>
  </sortState>
  <mergeCells count="2">
    <mergeCell ref="BF2:BG2"/>
    <mergeCell ref="BJ2:BK2"/>
  </mergeCells>
  <phoneticPr fontId="2" type="noConversion"/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34"/>
  <sheetViews>
    <sheetView tabSelected="1" zoomScale="125" zoomScaleNormal="125" zoomScalePageLayoutView="125" workbookViewId="0">
      <selection activeCell="H48" sqref="H48"/>
    </sheetView>
  </sheetViews>
  <sheetFormatPr baseColWidth="10" defaultRowHeight="12" x14ac:dyDescent="0"/>
  <cols>
    <col min="1" max="1" width="14" customWidth="1"/>
    <col min="2" max="2" width="6.5" customWidth="1"/>
    <col min="3" max="3" width="4.83203125" customWidth="1"/>
    <col min="4" max="4" width="5.1640625" customWidth="1"/>
    <col min="5" max="5" width="6.1640625" customWidth="1"/>
    <col min="6" max="6" width="6.5" customWidth="1"/>
    <col min="7" max="7" width="4.1640625" customWidth="1"/>
    <col min="8" max="8" width="5.6640625" customWidth="1"/>
    <col min="9" max="9" width="5.5" customWidth="1"/>
    <col min="10" max="10" width="6" customWidth="1"/>
    <col min="11" max="13" width="5.33203125" customWidth="1"/>
    <col min="14" max="14" width="6.33203125" customWidth="1"/>
    <col min="15" max="15" width="5.33203125" customWidth="1"/>
    <col min="16" max="16" width="4.33203125" customWidth="1"/>
    <col min="17" max="17" width="5.1640625" customWidth="1"/>
    <col min="19" max="19" width="13.33203125" customWidth="1"/>
    <col min="20" max="20" width="9.33203125" customWidth="1"/>
    <col min="21" max="21" width="9.83203125" customWidth="1"/>
    <col min="22" max="22" width="9" customWidth="1"/>
    <col min="23" max="23" width="9.33203125" customWidth="1"/>
    <col min="24" max="24" width="16" customWidth="1"/>
    <col min="25" max="25" width="13.33203125" customWidth="1"/>
    <col min="26" max="26" width="9.33203125" customWidth="1"/>
    <col min="27" max="27" width="9.83203125" customWidth="1"/>
    <col min="28" max="28" width="9" customWidth="1"/>
    <col min="29" max="29" width="9.33203125" customWidth="1"/>
  </cols>
  <sheetData>
    <row r="1" spans="1:29">
      <c r="A1" s="3" t="s">
        <v>252</v>
      </c>
      <c r="S1" s="3" t="s">
        <v>252</v>
      </c>
    </row>
    <row r="3" spans="1:29">
      <c r="A3" s="3" t="s">
        <v>203</v>
      </c>
      <c r="B3" s="3"/>
      <c r="C3" s="3">
        <f>+PASSING!B1</f>
        <v>4</v>
      </c>
      <c r="S3" s="3" t="s">
        <v>205</v>
      </c>
      <c r="V3" s="92">
        <f>+C3</f>
        <v>4</v>
      </c>
    </row>
    <row r="4" spans="1:29">
      <c r="A4" s="3"/>
      <c r="B4" s="3"/>
      <c r="C4" s="86"/>
      <c r="D4" s="86"/>
      <c r="E4" s="10" t="s">
        <v>82</v>
      </c>
      <c r="F4" s="86" t="s">
        <v>83</v>
      </c>
      <c r="G4" s="86"/>
      <c r="H4" s="86"/>
      <c r="I4" s="86" t="s">
        <v>84</v>
      </c>
      <c r="J4" s="86" t="s">
        <v>85</v>
      </c>
      <c r="K4" s="86" t="s">
        <v>82</v>
      </c>
      <c r="L4" s="86" t="s">
        <v>68</v>
      </c>
      <c r="M4" s="86"/>
      <c r="N4" s="86"/>
      <c r="Q4" s="86" t="s">
        <v>171</v>
      </c>
    </row>
    <row r="5" spans="1:29">
      <c r="A5" s="3" t="s">
        <v>73</v>
      </c>
      <c r="B5" s="3" t="s">
        <v>179</v>
      </c>
      <c r="C5" s="86" t="s">
        <v>74</v>
      </c>
      <c r="D5" s="86" t="s">
        <v>75</v>
      </c>
      <c r="E5" s="10" t="s">
        <v>75</v>
      </c>
      <c r="F5" s="86" t="s">
        <v>76</v>
      </c>
      <c r="G5" s="86" t="s">
        <v>70</v>
      </c>
      <c r="H5" s="86" t="s">
        <v>77</v>
      </c>
      <c r="I5" s="7" t="s">
        <v>78</v>
      </c>
      <c r="J5" s="86" t="s">
        <v>70</v>
      </c>
      <c r="K5" s="86" t="s">
        <v>79</v>
      </c>
      <c r="L5" s="86" t="s">
        <v>80</v>
      </c>
      <c r="M5" s="86" t="s">
        <v>177</v>
      </c>
      <c r="N5" s="86" t="s">
        <v>81</v>
      </c>
      <c r="O5" s="86" t="s">
        <v>71</v>
      </c>
      <c r="P5" s="86" t="s">
        <v>172</v>
      </c>
      <c r="Q5" s="86" t="s">
        <v>82</v>
      </c>
      <c r="T5" s="91" t="s">
        <v>105</v>
      </c>
      <c r="U5" s="91" t="s">
        <v>105</v>
      </c>
      <c r="Z5" s="91" t="s">
        <v>105</v>
      </c>
      <c r="AA5" s="91" t="s">
        <v>105</v>
      </c>
    </row>
    <row r="6" spans="1:29">
      <c r="A6" t="str">
        <f>+PASSING!A3</f>
        <v>Bradshaw</v>
      </c>
      <c r="B6" t="str">
        <f>+PASSING!B3</f>
        <v>Pit</v>
      </c>
      <c r="C6">
        <f>+PASSING!C3</f>
        <v>106</v>
      </c>
      <c r="D6">
        <f>+PASSING!D3</f>
        <v>63</v>
      </c>
      <c r="E6" s="4">
        <f>+PASSING!E3</f>
        <v>59.433962264150942</v>
      </c>
      <c r="F6" s="61">
        <f>+PASSING!F3</f>
        <v>842</v>
      </c>
      <c r="G6">
        <f>+PASSING!G3</f>
        <v>6</v>
      </c>
      <c r="H6">
        <f>+PASSING!H3</f>
        <v>41</v>
      </c>
      <c r="I6">
        <f>+PASSING!I3</f>
        <v>2</v>
      </c>
      <c r="J6" s="88">
        <f>+PASSING!J3</f>
        <v>5.6603773584905666</v>
      </c>
      <c r="K6" s="88">
        <f>+PASSING!K3</f>
        <v>1.8867924528301887</v>
      </c>
      <c r="L6" s="88">
        <f>+PASSING!L3</f>
        <v>7.9433962264150946</v>
      </c>
      <c r="M6" s="88">
        <f>+PASSING!M3</f>
        <v>13.365079365079366</v>
      </c>
      <c r="N6" s="89">
        <f>+PASSING!N3</f>
        <v>95.71540880503143</v>
      </c>
      <c r="O6" s="87">
        <f>+PASSING!O3</f>
        <v>0</v>
      </c>
      <c r="P6" s="94">
        <f>+PASSING!P3</f>
        <v>4</v>
      </c>
      <c r="Q6" s="89">
        <f>+PASSING!Q3</f>
        <v>3.6363636363636362</v>
      </c>
      <c r="S6" s="92" t="s">
        <v>204</v>
      </c>
      <c r="T6" s="91" t="s">
        <v>2</v>
      </c>
      <c r="U6" s="91" t="s">
        <v>3</v>
      </c>
      <c r="V6" s="91" t="s">
        <v>121</v>
      </c>
      <c r="W6" s="91" t="s">
        <v>122</v>
      </c>
      <c r="Y6" s="3" t="s">
        <v>182</v>
      </c>
      <c r="Z6" s="91" t="s">
        <v>2</v>
      </c>
      <c r="AA6" s="91" t="s">
        <v>3</v>
      </c>
      <c r="AB6" s="91" t="s">
        <v>121</v>
      </c>
      <c r="AC6" s="91" t="s">
        <v>122</v>
      </c>
    </row>
    <row r="7" spans="1:29">
      <c r="A7" t="str">
        <f>+PASSING!A4</f>
        <v>Manning</v>
      </c>
      <c r="B7" t="str">
        <f>+PASSING!B4</f>
        <v>NO</v>
      </c>
      <c r="C7">
        <f>+PASSING!C4</f>
        <v>122</v>
      </c>
      <c r="D7">
        <f>+PASSING!D4</f>
        <v>70</v>
      </c>
      <c r="E7" s="4">
        <f>+PASSING!E4</f>
        <v>57.377049180327866</v>
      </c>
      <c r="F7" s="61">
        <f>+PASSING!F4</f>
        <v>1080</v>
      </c>
      <c r="G7">
        <f>+PASSING!G4</f>
        <v>7</v>
      </c>
      <c r="H7">
        <f>+PASSING!H4</f>
        <v>45</v>
      </c>
      <c r="I7">
        <f>+PASSING!I4</f>
        <v>3</v>
      </c>
      <c r="J7" s="88">
        <f>+PASSING!J4</f>
        <v>5.7377049180327866</v>
      </c>
      <c r="K7" s="88">
        <f>+PASSING!K4</f>
        <v>2.459016393442623</v>
      </c>
      <c r="L7" s="88">
        <f>+PASSING!L4</f>
        <v>8.8524590163934427</v>
      </c>
      <c r="M7" s="88">
        <f>+PASSING!M4</f>
        <v>15.428571428571429</v>
      </c>
      <c r="N7" s="89">
        <f>+PASSING!N4</f>
        <v>95.66256830601094</v>
      </c>
      <c r="O7" s="87">
        <f>+PASSING!O4</f>
        <v>3</v>
      </c>
      <c r="P7" s="94">
        <f>+PASSING!P4</f>
        <v>10</v>
      </c>
      <c r="Q7" s="89">
        <f>+PASSING!Q4</f>
        <v>7.5757575757575761</v>
      </c>
      <c r="S7" t="str">
        <f>+'TEAM OFFENSE'!AR3</f>
        <v>New England</v>
      </c>
      <c r="T7" s="93">
        <f>+'TEAM OFFENSE'!AS3</f>
        <v>905</v>
      </c>
      <c r="U7" s="93">
        <f>+'TEAM OFFENSE'!AT3</f>
        <v>773</v>
      </c>
      <c r="V7" s="93">
        <f>+'TEAM OFFENSE'!AU3</f>
        <v>1678</v>
      </c>
      <c r="W7" s="10">
        <f>+'TEAM OFFENSE'!AV3</f>
        <v>419.5</v>
      </c>
      <c r="Y7" t="str">
        <f>+'TEAM DEFENSE'!AR3</f>
        <v>Tampa Bay</v>
      </c>
      <c r="Z7" s="93">
        <f>+'TEAM DEFENSE'!AS3</f>
        <v>371</v>
      </c>
      <c r="AA7" s="93">
        <f>+'TEAM DEFENSE'!AT3</f>
        <v>467</v>
      </c>
      <c r="AB7" s="93">
        <f>+'TEAM DEFENSE'!AU3</f>
        <v>838</v>
      </c>
      <c r="AC7" s="10">
        <f>+'TEAM DEFENSE'!AV3</f>
        <v>209.5</v>
      </c>
    </row>
    <row r="8" spans="1:29">
      <c r="A8" t="str">
        <f>+PASSING!A5</f>
        <v>Pastorini</v>
      </c>
      <c r="B8" t="str">
        <f>+PASSING!B5</f>
        <v>Hou</v>
      </c>
      <c r="C8">
        <f>+PASSING!C5</f>
        <v>81</v>
      </c>
      <c r="D8">
        <f>+PASSING!D5</f>
        <v>48</v>
      </c>
      <c r="E8" s="4">
        <f>+PASSING!E5</f>
        <v>59.259259259259252</v>
      </c>
      <c r="F8" s="61">
        <f>+PASSING!F5</f>
        <v>564</v>
      </c>
      <c r="G8">
        <f>+PASSING!G5</f>
        <v>6</v>
      </c>
      <c r="H8">
        <f>+PASSING!H5</f>
        <v>34</v>
      </c>
      <c r="I8">
        <f>+PASSING!I5</f>
        <v>2</v>
      </c>
      <c r="J8" s="88">
        <f>+PASSING!J5</f>
        <v>7.4074074074074066</v>
      </c>
      <c r="K8" s="88">
        <f>+PASSING!K5</f>
        <v>2.4691358024691357</v>
      </c>
      <c r="L8" s="88">
        <f>+PASSING!L5</f>
        <v>6.9629629629629628</v>
      </c>
      <c r="M8" s="88">
        <f>+PASSING!M5</f>
        <v>11.75</v>
      </c>
      <c r="N8" s="89">
        <f>+PASSING!N5</f>
        <v>94.88168724279835</v>
      </c>
      <c r="O8" s="87">
        <f>+PASSING!O5</f>
        <v>0</v>
      </c>
      <c r="P8" s="94">
        <f>+PASSING!P5</f>
        <v>3</v>
      </c>
      <c r="Q8" s="89">
        <f>+PASSING!Q5</f>
        <v>3.5714285714285712</v>
      </c>
      <c r="S8" t="str">
        <f>+'TEAM OFFENSE'!AR4</f>
        <v>Seattle</v>
      </c>
      <c r="T8" s="93">
        <f>+'TEAM OFFENSE'!AS4</f>
        <v>649</v>
      </c>
      <c r="U8" s="93">
        <f>+'TEAM OFFENSE'!AT4</f>
        <v>891</v>
      </c>
      <c r="V8" s="93">
        <f>+'TEAM OFFENSE'!AU4</f>
        <v>1540</v>
      </c>
      <c r="W8" s="10">
        <f>+'TEAM OFFENSE'!AV4</f>
        <v>385</v>
      </c>
      <c r="Y8" t="str">
        <f>+'TEAM DEFENSE'!AR4</f>
        <v>Green Bay</v>
      </c>
      <c r="Z8" s="93">
        <f>+'TEAM DEFENSE'!AS4</f>
        <v>341</v>
      </c>
      <c r="AA8" s="93">
        <f>+'TEAM DEFENSE'!AT4</f>
        <v>598</v>
      </c>
      <c r="AB8" s="93">
        <f>+'TEAM DEFENSE'!AU4</f>
        <v>939</v>
      </c>
      <c r="AC8" s="10">
        <f>+'TEAM DEFENSE'!AV4</f>
        <v>234.75</v>
      </c>
    </row>
    <row r="9" spans="1:29">
      <c r="A9" t="str">
        <f>+PASSING!A6</f>
        <v>Zorn</v>
      </c>
      <c r="B9" t="str">
        <f>+PASSING!B6</f>
        <v>Sea</v>
      </c>
      <c r="C9">
        <f>+PASSING!C6</f>
        <v>107</v>
      </c>
      <c r="D9">
        <f>+PASSING!D6</f>
        <v>75</v>
      </c>
      <c r="E9" s="4">
        <f>+PASSING!E6</f>
        <v>70.09345794392523</v>
      </c>
      <c r="F9" s="61">
        <f>+PASSING!F6</f>
        <v>934</v>
      </c>
      <c r="G9">
        <f>+PASSING!G6</f>
        <v>5</v>
      </c>
      <c r="H9">
        <f>+PASSING!H6</f>
        <v>39</v>
      </c>
      <c r="I9">
        <f>+PASSING!I6</f>
        <v>5</v>
      </c>
      <c r="J9" s="88">
        <f>+PASSING!J6</f>
        <v>4.6728971962616823</v>
      </c>
      <c r="K9" s="88">
        <f>+PASSING!K6</f>
        <v>4.6728971962616823</v>
      </c>
      <c r="L9" s="88">
        <f>+PASSING!L6</f>
        <v>8.7289719626168232</v>
      </c>
      <c r="M9" s="88">
        <f>+PASSING!M6</f>
        <v>12.453333333333333</v>
      </c>
      <c r="N9" s="89">
        <f>+PASSING!N6</f>
        <v>92.971183800623052</v>
      </c>
      <c r="O9" s="87">
        <f>+PASSING!O6</f>
        <v>1</v>
      </c>
      <c r="P9" s="94">
        <f>+PASSING!P6</f>
        <v>7</v>
      </c>
      <c r="Q9" s="89">
        <f>+PASSING!Q6</f>
        <v>6.140350877192982</v>
      </c>
      <c r="S9" t="str">
        <f>+'TEAM OFFENSE'!AR5</f>
        <v>New York Jets</v>
      </c>
      <c r="T9" s="93">
        <f>+'TEAM OFFENSE'!AS5</f>
        <v>655</v>
      </c>
      <c r="U9" s="93">
        <f>+'TEAM OFFENSE'!AT5</f>
        <v>829</v>
      </c>
      <c r="V9" s="93">
        <f>+'TEAM OFFENSE'!AU5</f>
        <v>1484</v>
      </c>
      <c r="W9" s="10">
        <f>+'TEAM OFFENSE'!AV5</f>
        <v>371</v>
      </c>
      <c r="Y9" t="str">
        <f>+'TEAM DEFENSE'!AR5</f>
        <v>Houston</v>
      </c>
      <c r="Z9" s="93">
        <f>+'TEAM DEFENSE'!AS5</f>
        <v>527</v>
      </c>
      <c r="AA9" s="93">
        <f>+'TEAM DEFENSE'!AT5</f>
        <v>434</v>
      </c>
      <c r="AB9" s="93">
        <f>+'TEAM DEFENSE'!AU5</f>
        <v>961</v>
      </c>
      <c r="AC9" s="10">
        <f>+'TEAM DEFENSE'!AV5</f>
        <v>240.25</v>
      </c>
    </row>
    <row r="10" spans="1:29">
      <c r="A10" t="str">
        <f>+PASSING!A7</f>
        <v>Fouts</v>
      </c>
      <c r="B10" t="str">
        <f>+PASSING!B7</f>
        <v>SD</v>
      </c>
      <c r="C10">
        <f>+PASSING!C7</f>
        <v>108</v>
      </c>
      <c r="D10">
        <f>+PASSING!D7</f>
        <v>63</v>
      </c>
      <c r="E10" s="4">
        <f>+PASSING!E7</f>
        <v>58.333333333333336</v>
      </c>
      <c r="F10" s="61">
        <f>+PASSING!F7</f>
        <v>821</v>
      </c>
      <c r="G10">
        <f>+PASSING!G7</f>
        <v>5</v>
      </c>
      <c r="H10">
        <f>+PASSING!H7</f>
        <v>55</v>
      </c>
      <c r="I10">
        <f>+PASSING!I7</f>
        <v>2</v>
      </c>
      <c r="J10" s="88">
        <f>+PASSING!J7</f>
        <v>4.6296296296296298</v>
      </c>
      <c r="K10" s="88">
        <f>+PASSING!K7</f>
        <v>1.8518518518518516</v>
      </c>
      <c r="L10" s="88">
        <f>+PASSING!L7</f>
        <v>7.6018518518518521</v>
      </c>
      <c r="M10" s="88">
        <f>+PASSING!M7</f>
        <v>13.031746031746032</v>
      </c>
      <c r="N10" s="89">
        <f>+PASSING!N7</f>
        <v>90.084876543209887</v>
      </c>
      <c r="O10" s="87">
        <f>+PASSING!O7</f>
        <v>2</v>
      </c>
      <c r="P10" s="94">
        <f>+PASSING!P7</f>
        <v>8</v>
      </c>
      <c r="Q10" s="89">
        <f>+PASSING!Q7</f>
        <v>6.8965517241379306</v>
      </c>
      <c r="S10" t="str">
        <f>+'TEAM OFFENSE'!AR6</f>
        <v>New Orleans</v>
      </c>
      <c r="T10" s="93">
        <f>+'TEAM OFFENSE'!AS6</f>
        <v>446</v>
      </c>
      <c r="U10" s="93">
        <f>+'TEAM OFFENSE'!AT6</f>
        <v>1014</v>
      </c>
      <c r="V10" s="93">
        <f>+'TEAM OFFENSE'!AU6</f>
        <v>1460</v>
      </c>
      <c r="W10" s="10">
        <f>+'TEAM OFFENSE'!AV6</f>
        <v>365</v>
      </c>
      <c r="Y10" t="str">
        <f>+'TEAM DEFENSE'!AR6</f>
        <v>Pittsburgh</v>
      </c>
      <c r="Z10" s="93">
        <f>+'TEAM DEFENSE'!AS6</f>
        <v>294</v>
      </c>
      <c r="AA10" s="93">
        <f>+'TEAM DEFENSE'!AT6</f>
        <v>667</v>
      </c>
      <c r="AB10" s="93">
        <f>+'TEAM DEFENSE'!AU6</f>
        <v>961</v>
      </c>
      <c r="AC10" s="10">
        <f>+'TEAM DEFENSE'!AV6</f>
        <v>240.25</v>
      </c>
    </row>
    <row r="11" spans="1:29">
      <c r="A11" t="str">
        <f>+PASSING!A8</f>
        <v>Sipe</v>
      </c>
      <c r="B11" t="str">
        <f>+PASSING!B8</f>
        <v>Cle</v>
      </c>
      <c r="C11">
        <f>+PASSING!C8</f>
        <v>101</v>
      </c>
      <c r="D11">
        <f>+PASSING!D8</f>
        <v>56</v>
      </c>
      <c r="E11" s="4">
        <f>+PASSING!E8</f>
        <v>55.445544554455452</v>
      </c>
      <c r="F11" s="61">
        <f>+PASSING!F8</f>
        <v>697</v>
      </c>
      <c r="G11">
        <f>+PASSING!G8</f>
        <v>6</v>
      </c>
      <c r="H11">
        <f>+PASSING!H8</f>
        <v>80</v>
      </c>
      <c r="I11">
        <f>+PASSING!I8</f>
        <v>2</v>
      </c>
      <c r="J11" s="88">
        <f>+PASSING!J8</f>
        <v>5.9405940594059405</v>
      </c>
      <c r="K11" s="88">
        <f>+PASSING!K8</f>
        <v>1.9801980198019802</v>
      </c>
      <c r="L11" s="88">
        <f>+PASSING!L8</f>
        <v>6.9009900990099009</v>
      </c>
      <c r="M11" s="88">
        <f>+PASSING!M8</f>
        <v>12.446428571428571</v>
      </c>
      <c r="N11" s="89">
        <f>+PASSING!N8</f>
        <v>88.593234323432341</v>
      </c>
      <c r="O11" s="87">
        <f>+PASSING!O8</f>
        <v>0</v>
      </c>
      <c r="P11" s="94">
        <f>+PASSING!P8</f>
        <v>8</v>
      </c>
      <c r="Q11" s="89">
        <f>+PASSING!Q8</f>
        <v>7.3394495412844041</v>
      </c>
      <c r="S11" t="str">
        <f>+'TEAM OFFENSE'!AR7</f>
        <v>Pittsburgh</v>
      </c>
      <c r="T11" s="93">
        <f>+'TEAM OFFENSE'!AS7</f>
        <v>631</v>
      </c>
      <c r="U11" s="93">
        <f>+'TEAM OFFENSE'!AT7</f>
        <v>823</v>
      </c>
      <c r="V11" s="93">
        <f>+'TEAM OFFENSE'!AU7</f>
        <v>1454</v>
      </c>
      <c r="W11" s="10">
        <f>+'TEAM OFFENSE'!AV7</f>
        <v>363.5</v>
      </c>
      <c r="Y11" t="str">
        <f>+'TEAM DEFENSE'!AR7</f>
        <v>Los Angeles</v>
      </c>
      <c r="Z11" s="93">
        <f>+'TEAM DEFENSE'!AS7</f>
        <v>609</v>
      </c>
      <c r="AA11" s="93">
        <f>+'TEAM DEFENSE'!AT7</f>
        <v>431</v>
      </c>
      <c r="AB11" s="93">
        <f>+'TEAM DEFENSE'!AU7</f>
        <v>1040</v>
      </c>
      <c r="AC11" s="10">
        <f>+'TEAM DEFENSE'!AV7</f>
        <v>260</v>
      </c>
    </row>
    <row r="12" spans="1:29">
      <c r="A12" t="str">
        <f>+PASSING!A9</f>
        <v>Ferguson</v>
      </c>
      <c r="B12" t="str">
        <f>+PASSING!B9</f>
        <v>Buf</v>
      </c>
      <c r="C12">
        <f>+PASSING!C9</f>
        <v>89</v>
      </c>
      <c r="D12">
        <f>+PASSING!D9</f>
        <v>53</v>
      </c>
      <c r="E12" s="4">
        <f>+PASSING!E9</f>
        <v>59.550561797752813</v>
      </c>
      <c r="F12" s="61">
        <f>+PASSING!F9</f>
        <v>622</v>
      </c>
      <c r="G12">
        <f>+PASSING!G9</f>
        <v>5</v>
      </c>
      <c r="H12">
        <f>+PASSING!H9</f>
        <v>99</v>
      </c>
      <c r="I12">
        <f>+PASSING!I9</f>
        <v>3</v>
      </c>
      <c r="J12" s="88">
        <f>+PASSING!J9</f>
        <v>5.6179775280898872</v>
      </c>
      <c r="K12" s="88">
        <f>+PASSING!K9</f>
        <v>3.3707865168539324</v>
      </c>
      <c r="L12" s="88">
        <f>+PASSING!L9</f>
        <v>6.98876404494382</v>
      </c>
      <c r="M12" s="88">
        <f>+PASSING!M9</f>
        <v>11.735849056603774</v>
      </c>
      <c r="N12" s="89">
        <f>+PASSING!N9</f>
        <v>85.510299625468164</v>
      </c>
      <c r="O12" s="87">
        <f>+PASSING!O9</f>
        <v>0</v>
      </c>
      <c r="P12" s="94">
        <f>+PASSING!P9</f>
        <v>9</v>
      </c>
      <c r="Q12" s="89">
        <f>+PASSING!Q9</f>
        <v>9.183673469387756</v>
      </c>
      <c r="S12" t="str">
        <f>+'TEAM OFFENSE'!AR8</f>
        <v>San Diego</v>
      </c>
      <c r="T12" s="93">
        <f>+'TEAM OFFENSE'!AS8</f>
        <v>538</v>
      </c>
      <c r="U12" s="93">
        <f>+'TEAM OFFENSE'!AT8</f>
        <v>915</v>
      </c>
      <c r="V12" s="93">
        <f>+'TEAM OFFENSE'!AU8</f>
        <v>1453</v>
      </c>
      <c r="W12" s="10">
        <f>+'TEAM OFFENSE'!AV8</f>
        <v>363.25</v>
      </c>
      <c r="X12" s="95"/>
      <c r="Y12" t="str">
        <f>+'TEAM DEFENSE'!AR8</f>
        <v>Dallas</v>
      </c>
      <c r="Z12" s="93">
        <f>+'TEAM DEFENSE'!AS8</f>
        <v>375</v>
      </c>
      <c r="AA12" s="93">
        <f>+'TEAM DEFENSE'!AT8</f>
        <v>681</v>
      </c>
      <c r="AB12" s="93">
        <f>+'TEAM DEFENSE'!AU8</f>
        <v>1056</v>
      </c>
      <c r="AC12" s="10">
        <f>+'TEAM DEFENSE'!AV8</f>
        <v>264</v>
      </c>
    </row>
    <row r="13" spans="1:29">
      <c r="A13" t="str">
        <f>+PASSING!A10</f>
        <v>Staubach</v>
      </c>
      <c r="B13" t="str">
        <f>+PASSING!B10</f>
        <v>Dal</v>
      </c>
      <c r="C13">
        <f>+PASSING!C10</f>
        <v>95</v>
      </c>
      <c r="D13">
        <f>+PASSING!D10</f>
        <v>56</v>
      </c>
      <c r="E13" s="4">
        <f>+PASSING!E10</f>
        <v>58.947368421052623</v>
      </c>
      <c r="F13" s="61">
        <f>+PASSING!F10</f>
        <v>545</v>
      </c>
      <c r="G13">
        <f>+PASSING!G10</f>
        <v>5</v>
      </c>
      <c r="H13">
        <f>+PASSING!H10</f>
        <v>42</v>
      </c>
      <c r="I13">
        <f>+PASSING!I10</f>
        <v>2</v>
      </c>
      <c r="J13" s="88">
        <f>+PASSING!J10</f>
        <v>5.2631578947368416</v>
      </c>
      <c r="K13" s="88">
        <f>+PASSING!K10</f>
        <v>2.1052631578947367</v>
      </c>
      <c r="L13" s="88">
        <f>+PASSING!L10</f>
        <v>5.7368421052631575</v>
      </c>
      <c r="M13" s="88">
        <f>+PASSING!M10</f>
        <v>9.7321428571428577</v>
      </c>
      <c r="N13" s="89">
        <f>+PASSING!N10</f>
        <v>83.881578947368411</v>
      </c>
      <c r="O13" s="87">
        <f>+PASSING!O10</f>
        <v>2</v>
      </c>
      <c r="P13" s="94">
        <f>+PASSING!P10</f>
        <v>7</v>
      </c>
      <c r="Q13" s="89">
        <f>+PASSING!Q10</f>
        <v>6.8627450980392162</v>
      </c>
      <c r="S13" t="str">
        <f>+'TEAM OFFENSE'!AR9</f>
        <v>Dallas</v>
      </c>
      <c r="T13" s="93">
        <f>+'TEAM OFFENSE'!AS9</f>
        <v>885</v>
      </c>
      <c r="U13" s="93">
        <f>+'TEAM OFFENSE'!AT9</f>
        <v>496</v>
      </c>
      <c r="V13" s="93">
        <f>+'TEAM OFFENSE'!AU9</f>
        <v>1381</v>
      </c>
      <c r="W13" s="10">
        <f>+'TEAM OFFENSE'!AV9</f>
        <v>345.25</v>
      </c>
      <c r="Y13" t="str">
        <f>+'TEAM DEFENSE'!AR9</f>
        <v>Detroit</v>
      </c>
      <c r="Z13" s="93">
        <f>+'TEAM DEFENSE'!AS9</f>
        <v>711</v>
      </c>
      <c r="AA13" s="93">
        <f>+'TEAM DEFENSE'!AT9</f>
        <v>353</v>
      </c>
      <c r="AB13" s="93">
        <f>+'TEAM DEFENSE'!AU9</f>
        <v>1064</v>
      </c>
      <c r="AC13" s="10">
        <f>+'TEAM DEFENSE'!AV9</f>
        <v>266</v>
      </c>
    </row>
    <row r="14" spans="1:29">
      <c r="A14" t="str">
        <f>+PASSING!A11</f>
        <v>Hart</v>
      </c>
      <c r="B14" t="str">
        <f>+PASSING!B11</f>
        <v>StL</v>
      </c>
      <c r="C14">
        <f>+PASSING!C11</f>
        <v>115</v>
      </c>
      <c r="D14">
        <f>+PASSING!D11</f>
        <v>61</v>
      </c>
      <c r="E14" s="4">
        <f>+PASSING!E11</f>
        <v>53.04347826086957</v>
      </c>
      <c r="F14" s="61">
        <f>+PASSING!F11</f>
        <v>803</v>
      </c>
      <c r="G14">
        <f>+PASSING!G11</f>
        <v>4</v>
      </c>
      <c r="H14">
        <f>+PASSING!H11</f>
        <v>39</v>
      </c>
      <c r="I14">
        <f>+PASSING!I11</f>
        <v>1</v>
      </c>
      <c r="J14" s="88">
        <f>+PASSING!J11</f>
        <v>3.4782608695652173</v>
      </c>
      <c r="K14" s="88">
        <f>+PASSING!K11</f>
        <v>0.86956521739130432</v>
      </c>
      <c r="L14" s="88">
        <f>+PASSING!L11</f>
        <v>6.982608695652174</v>
      </c>
      <c r="M14" s="88">
        <f>+PASSING!M11</f>
        <v>13.163934426229508</v>
      </c>
      <c r="N14" s="89">
        <f>+PASSING!N11</f>
        <v>83.351449275362313</v>
      </c>
      <c r="O14" s="87">
        <f>+PASSING!O11</f>
        <v>2</v>
      </c>
      <c r="P14" s="94">
        <f>+PASSING!P11</f>
        <v>8</v>
      </c>
      <c r="Q14" s="89">
        <f>+PASSING!Q11</f>
        <v>6.5040650406504072</v>
      </c>
      <c r="S14" t="str">
        <f>+'TEAM OFFENSE'!AR10</f>
        <v>Los Angeles</v>
      </c>
      <c r="T14" s="93">
        <f>+'TEAM OFFENSE'!AS10</f>
        <v>534</v>
      </c>
      <c r="U14" s="93">
        <f>+'TEAM OFFENSE'!AT10</f>
        <v>845</v>
      </c>
      <c r="V14" s="93">
        <f>+'TEAM OFFENSE'!AU10</f>
        <v>1379</v>
      </c>
      <c r="W14" s="10">
        <f>+'TEAM OFFENSE'!AV10</f>
        <v>344.75</v>
      </c>
      <c r="Y14" t="str">
        <f>+'TEAM DEFENSE'!AR10</f>
        <v>Minnesota</v>
      </c>
      <c r="Z14" s="93">
        <f>+'TEAM DEFENSE'!AS10</f>
        <v>494</v>
      </c>
      <c r="AA14" s="93">
        <f>+'TEAM DEFENSE'!AT10</f>
        <v>610</v>
      </c>
      <c r="AB14" s="93">
        <f>+'TEAM DEFENSE'!AU10</f>
        <v>1104</v>
      </c>
      <c r="AC14" s="10">
        <f>+'TEAM DEFENSE'!AV10</f>
        <v>276</v>
      </c>
    </row>
    <row r="15" spans="1:29">
      <c r="A15" t="str">
        <f>+PASSING!A12</f>
        <v>Bartkowski</v>
      </c>
      <c r="B15" t="str">
        <f>+PASSING!B12</f>
        <v>Atl</v>
      </c>
      <c r="C15">
        <f>+PASSING!C12</f>
        <v>48</v>
      </c>
      <c r="D15">
        <f>+PASSING!D12</f>
        <v>25</v>
      </c>
      <c r="E15" s="4">
        <f>+PASSING!E12</f>
        <v>52.083333333333336</v>
      </c>
      <c r="F15" s="61">
        <f>+PASSING!F12</f>
        <v>344</v>
      </c>
      <c r="G15">
        <f>+PASSING!G12</f>
        <v>1</v>
      </c>
      <c r="H15">
        <f>+PASSING!H12</f>
        <v>35</v>
      </c>
      <c r="I15">
        <f>+PASSING!I12</f>
        <v>0</v>
      </c>
      <c r="J15" s="88">
        <f>+PASSING!J12</f>
        <v>2.083333333333333</v>
      </c>
      <c r="K15" s="88">
        <f>+PASSING!K12</f>
        <v>0</v>
      </c>
      <c r="L15" s="88">
        <f>+PASSING!L12</f>
        <v>7.166666666666667</v>
      </c>
      <c r="M15" s="88">
        <f>+PASSING!M12</f>
        <v>13.76</v>
      </c>
      <c r="N15" s="89">
        <f>+PASSING!N12</f>
        <v>82.291666666666671</v>
      </c>
      <c r="O15" s="87">
        <f>+PASSING!O12</f>
        <v>0</v>
      </c>
      <c r="P15" s="94">
        <f>+PASSING!P12</f>
        <v>6</v>
      </c>
      <c r="Q15" s="89">
        <f>+PASSING!Q12</f>
        <v>11.111111111111111</v>
      </c>
      <c r="S15" t="str">
        <f>+'TEAM OFFENSE'!AR11</f>
        <v>Cincinnati</v>
      </c>
      <c r="T15" s="93">
        <f>+'TEAM OFFENSE'!AS11</f>
        <v>556</v>
      </c>
      <c r="U15" s="93">
        <f>+'TEAM OFFENSE'!AT11</f>
        <v>805</v>
      </c>
      <c r="V15" s="93">
        <f>+'TEAM OFFENSE'!AU11</f>
        <v>1361</v>
      </c>
      <c r="W15" s="10">
        <f>+'TEAM OFFENSE'!AV11</f>
        <v>340.25</v>
      </c>
      <c r="Y15" t="str">
        <f>+'TEAM DEFENSE'!AR11</f>
        <v>Kansas City</v>
      </c>
      <c r="Z15" s="93">
        <f>+'TEAM DEFENSE'!AS11</f>
        <v>501</v>
      </c>
      <c r="AA15" s="93">
        <f>+'TEAM DEFENSE'!AT11</f>
        <v>625</v>
      </c>
      <c r="AB15" s="93">
        <f>+'TEAM DEFENSE'!AU11</f>
        <v>1126</v>
      </c>
      <c r="AC15" s="10">
        <f>+'TEAM DEFENSE'!AV11</f>
        <v>281.5</v>
      </c>
    </row>
    <row r="16" spans="1:29">
      <c r="S16" t="str">
        <f>+'TEAM OFFENSE'!AR12</f>
        <v>Kansas City</v>
      </c>
      <c r="T16" s="93">
        <f>+'TEAM OFFENSE'!AS12</f>
        <v>872</v>
      </c>
      <c r="U16" s="93">
        <f>+'TEAM OFFENSE'!AT12</f>
        <v>473</v>
      </c>
      <c r="V16" s="93">
        <f>+'TEAM OFFENSE'!AU12</f>
        <v>1345</v>
      </c>
      <c r="W16" s="10">
        <f>+'TEAM OFFENSE'!AV12</f>
        <v>336.25</v>
      </c>
      <c r="Y16" t="str">
        <f>+'TEAM DEFENSE'!AR12</f>
        <v>San Diego</v>
      </c>
      <c r="Z16" s="93">
        <f>+'TEAM DEFENSE'!AS12</f>
        <v>566</v>
      </c>
      <c r="AA16" s="93">
        <f>+'TEAM DEFENSE'!AT12</f>
        <v>562</v>
      </c>
      <c r="AB16" s="93">
        <f>+'TEAM DEFENSE'!AU12</f>
        <v>1128</v>
      </c>
      <c r="AC16" s="10">
        <f>+'TEAM DEFENSE'!AV12</f>
        <v>282</v>
      </c>
    </row>
    <row r="17" spans="1:29">
      <c r="A17" s="3" t="s">
        <v>65</v>
      </c>
      <c r="B17" s="3"/>
      <c r="C17" s="86" t="s">
        <v>66</v>
      </c>
      <c r="D17" s="86" t="s">
        <v>67</v>
      </c>
      <c r="E17" s="86" t="s">
        <v>68</v>
      </c>
      <c r="F17" s="86" t="s">
        <v>69</v>
      </c>
      <c r="G17" s="86" t="s">
        <v>70</v>
      </c>
      <c r="S17" t="str">
        <f>+'TEAM OFFENSE'!AR13</f>
        <v>New York Giants</v>
      </c>
      <c r="T17" s="93">
        <f>+'TEAM OFFENSE'!AS13</f>
        <v>612</v>
      </c>
      <c r="U17" s="93">
        <f>+'TEAM OFFENSE'!AT13</f>
        <v>693</v>
      </c>
      <c r="V17" s="93">
        <f>+'TEAM OFFENSE'!AU13</f>
        <v>1305</v>
      </c>
      <c r="W17" s="10">
        <f>+'TEAM OFFENSE'!AV13</f>
        <v>326.25</v>
      </c>
      <c r="Y17" t="str">
        <f>+'TEAM DEFENSE'!AR13</f>
        <v>New England</v>
      </c>
      <c r="Z17" s="93">
        <f>+'TEAM DEFENSE'!AS13</f>
        <v>323</v>
      </c>
      <c r="AA17" s="93">
        <f>+'TEAM DEFENSE'!AT13</f>
        <v>841</v>
      </c>
      <c r="AB17" s="93">
        <f>+'TEAM DEFENSE'!AU13</f>
        <v>1164</v>
      </c>
      <c r="AC17" s="10">
        <f>+'TEAM DEFENSE'!AV13</f>
        <v>291</v>
      </c>
    </row>
    <row r="18" spans="1:29">
      <c r="A18" s="14" t="str">
        <f>+'RUSH-REC'!A2</f>
        <v>Montgomery</v>
      </c>
      <c r="B18" s="14" t="str">
        <f>+'RUSH-REC'!B2</f>
        <v>Phi</v>
      </c>
      <c r="C18" s="14">
        <f>+'RUSH-REC'!C2</f>
        <v>72</v>
      </c>
      <c r="D18" s="14">
        <f>+'RUSH-REC'!D2</f>
        <v>494</v>
      </c>
      <c r="E18" s="15">
        <f>+'RUSH-REC'!E2</f>
        <v>6.8611111111111107</v>
      </c>
      <c r="F18" s="14">
        <f>+'RUSH-REC'!F2</f>
        <v>47</v>
      </c>
      <c r="G18" s="14">
        <f>+'RUSH-REC'!G2</f>
        <v>1</v>
      </c>
      <c r="S18" t="str">
        <f>+'TEAM OFFENSE'!AR14</f>
        <v>Houston</v>
      </c>
      <c r="T18" s="93">
        <f>+'TEAM OFFENSE'!AS14</f>
        <v>754</v>
      </c>
      <c r="U18" s="93">
        <f>+'TEAM OFFENSE'!AT14</f>
        <v>541</v>
      </c>
      <c r="V18" s="93">
        <f>+'TEAM OFFENSE'!AU14</f>
        <v>1295</v>
      </c>
      <c r="W18" s="10">
        <f>+'TEAM OFFENSE'!AV14</f>
        <v>323.75</v>
      </c>
      <c r="Y18" t="str">
        <f>+'TEAM DEFENSE'!AR14</f>
        <v>New Orleans</v>
      </c>
      <c r="Z18" s="93">
        <f>+'TEAM DEFENSE'!AS14</f>
        <v>548</v>
      </c>
      <c r="AA18" s="93">
        <f>+'TEAM DEFENSE'!AT14</f>
        <v>620</v>
      </c>
      <c r="AB18" s="93">
        <f>+'TEAM DEFENSE'!AU14</f>
        <v>1168</v>
      </c>
      <c r="AC18" s="10">
        <f>+'TEAM DEFENSE'!AV14</f>
        <v>292</v>
      </c>
    </row>
    <row r="19" spans="1:29">
      <c r="A19" s="14" t="str">
        <f>+'RUSH-REC'!A3</f>
        <v>Middleton</v>
      </c>
      <c r="B19" s="14" t="str">
        <f>+'RUSH-REC'!B3</f>
        <v>GB</v>
      </c>
      <c r="C19" s="14">
        <f>+'RUSH-REC'!C3</f>
        <v>98</v>
      </c>
      <c r="D19" s="14">
        <f>+'RUSH-REC'!D3</f>
        <v>486</v>
      </c>
      <c r="E19" s="15">
        <f>+'RUSH-REC'!E3</f>
        <v>4.9591836734693882</v>
      </c>
      <c r="F19" s="14">
        <f>+'RUSH-REC'!F3</f>
        <v>76</v>
      </c>
      <c r="G19" s="14">
        <f>+'RUSH-REC'!G3</f>
        <v>3</v>
      </c>
      <c r="S19" t="str">
        <f>+'TEAM OFFENSE'!AR15</f>
        <v>Cleveland</v>
      </c>
      <c r="T19" s="93">
        <f>+'TEAM OFFENSE'!AS15</f>
        <v>606</v>
      </c>
      <c r="U19" s="93">
        <f>+'TEAM OFFENSE'!AT15</f>
        <v>671</v>
      </c>
      <c r="V19" s="93">
        <f>+'TEAM OFFENSE'!AU15</f>
        <v>1277</v>
      </c>
      <c r="W19" s="10">
        <f>+'TEAM OFFENSE'!AV15</f>
        <v>319.25</v>
      </c>
      <c r="Y19" t="str">
        <f>+'TEAM DEFENSE'!AR15</f>
        <v>Denver</v>
      </c>
      <c r="Z19" s="93">
        <f>+'TEAM DEFENSE'!AS15</f>
        <v>512</v>
      </c>
      <c r="AA19" s="93">
        <f>+'TEAM DEFENSE'!AT15</f>
        <v>663</v>
      </c>
      <c r="AB19" s="93">
        <f>+'TEAM DEFENSE'!AU15</f>
        <v>1175</v>
      </c>
      <c r="AC19" s="10">
        <f>+'TEAM DEFENSE'!AV15</f>
        <v>293.75</v>
      </c>
    </row>
    <row r="20" spans="1:29">
      <c r="A20" s="14" t="str">
        <f>+'RUSH-REC'!A4</f>
        <v>Sims</v>
      </c>
      <c r="B20" s="14" t="str">
        <f>+'RUSH-REC'!B4</f>
        <v>Sea</v>
      </c>
      <c r="C20" s="14">
        <f>+'RUSH-REC'!C4</f>
        <v>77</v>
      </c>
      <c r="D20" s="14">
        <f>+'RUSH-REC'!D4</f>
        <v>398</v>
      </c>
      <c r="E20" s="15">
        <f>+'RUSH-REC'!E4</f>
        <v>5.1688311688311686</v>
      </c>
      <c r="F20" s="14">
        <f>+'RUSH-REC'!F4</f>
        <v>30</v>
      </c>
      <c r="G20" s="14">
        <f>+'RUSH-REC'!G4</f>
        <v>5</v>
      </c>
      <c r="S20" t="str">
        <f>+'TEAM OFFENSE'!AR16</f>
        <v>Oakland</v>
      </c>
      <c r="T20" s="93">
        <f>+'TEAM OFFENSE'!AS16</f>
        <v>403</v>
      </c>
      <c r="U20" s="93">
        <f>+'TEAM OFFENSE'!AT16</f>
        <v>821</v>
      </c>
      <c r="V20" s="93">
        <f>+'TEAM OFFENSE'!AU16</f>
        <v>1224</v>
      </c>
      <c r="W20" s="10">
        <f>+'TEAM OFFENSE'!AV16</f>
        <v>306</v>
      </c>
      <c r="Y20" t="str">
        <f>+'TEAM DEFENSE'!AR16</f>
        <v>Atlanta</v>
      </c>
      <c r="Z20" s="93">
        <f>+'TEAM DEFENSE'!AS16</f>
        <v>511</v>
      </c>
      <c r="AA20" s="93">
        <f>+'TEAM DEFENSE'!AT16</f>
        <v>689</v>
      </c>
      <c r="AB20" s="93">
        <f>+'TEAM DEFENSE'!AU16</f>
        <v>1200</v>
      </c>
      <c r="AC20" s="10">
        <f>+'TEAM DEFENSE'!AV16</f>
        <v>300</v>
      </c>
    </row>
    <row r="21" spans="1:29">
      <c r="A21" s="14" t="str">
        <f>+'RUSH-REC'!A5</f>
        <v>Campbell</v>
      </c>
      <c r="B21" s="14" t="str">
        <f>+'RUSH-REC'!B5</f>
        <v>Hou</v>
      </c>
      <c r="C21" s="14">
        <f>+'RUSH-REC'!C5</f>
        <v>75</v>
      </c>
      <c r="D21" s="14">
        <f>+'RUSH-REC'!D5</f>
        <v>386</v>
      </c>
      <c r="E21" s="15">
        <f>+'RUSH-REC'!E5</f>
        <v>5.1466666666666665</v>
      </c>
      <c r="F21" s="14">
        <f>+'RUSH-REC'!F5</f>
        <v>69</v>
      </c>
      <c r="G21" s="14">
        <f>+'RUSH-REC'!G5</f>
        <v>3</v>
      </c>
      <c r="S21" t="str">
        <f>+'TEAM OFFENSE'!AR17</f>
        <v>Chicago</v>
      </c>
      <c r="T21" s="93">
        <f>+'TEAM OFFENSE'!AS17</f>
        <v>588</v>
      </c>
      <c r="U21" s="93">
        <f>+'TEAM OFFENSE'!AT17</f>
        <v>630</v>
      </c>
      <c r="V21" s="93">
        <f>+'TEAM OFFENSE'!AU17</f>
        <v>1218</v>
      </c>
      <c r="W21" s="10">
        <f>+'TEAM OFFENSE'!AV17</f>
        <v>304.5</v>
      </c>
      <c r="Y21" t="str">
        <f>+'TEAM DEFENSE'!AR17</f>
        <v>New York Giants</v>
      </c>
      <c r="Z21" s="93">
        <f>+'TEAM DEFENSE'!AS17</f>
        <v>741</v>
      </c>
      <c r="AA21" s="93">
        <f>+'TEAM DEFENSE'!AT17</f>
        <v>465</v>
      </c>
      <c r="AB21" s="93">
        <f>+'TEAM DEFENSE'!AU17</f>
        <v>1206</v>
      </c>
      <c r="AC21" s="10">
        <f>+'TEAM DEFENSE'!AV17</f>
        <v>301.5</v>
      </c>
    </row>
    <row r="22" spans="1:29">
      <c r="A22" s="14" t="str">
        <f>+'RUSH-REC'!A6</f>
        <v>Reed</v>
      </c>
      <c r="B22" s="14" t="str">
        <f>+'RUSH-REC'!B6</f>
        <v>KC</v>
      </c>
      <c r="C22" s="14">
        <f>+'RUSH-REC'!C6</f>
        <v>65</v>
      </c>
      <c r="D22" s="14">
        <f>+'RUSH-REC'!D6</f>
        <v>385</v>
      </c>
      <c r="E22" s="15">
        <f>+'RUSH-REC'!E6</f>
        <v>5.9230769230769234</v>
      </c>
      <c r="F22" s="14">
        <f>+'RUSH-REC'!F6</f>
        <v>62</v>
      </c>
      <c r="G22" s="14">
        <f>+'RUSH-REC'!G6</f>
        <v>2</v>
      </c>
      <c r="S22" t="str">
        <f>+'TEAM OFFENSE'!AR18</f>
        <v>St.Louis</v>
      </c>
      <c r="T22" s="93">
        <f>+'TEAM OFFENSE'!AS18</f>
        <v>452</v>
      </c>
      <c r="U22" s="93">
        <f>+'TEAM OFFENSE'!AT18</f>
        <v>728</v>
      </c>
      <c r="V22" s="93">
        <f>+'TEAM OFFENSE'!AU18</f>
        <v>1180</v>
      </c>
      <c r="W22" s="10">
        <f>+'TEAM OFFENSE'!AV18</f>
        <v>295</v>
      </c>
      <c r="Y22" t="str">
        <f>+'TEAM DEFENSE'!AR18</f>
        <v>Cincinnati</v>
      </c>
      <c r="Z22" s="93">
        <f>+'TEAM DEFENSE'!AS18</f>
        <v>540</v>
      </c>
      <c r="AA22" s="93">
        <f>+'TEAM DEFENSE'!AT18</f>
        <v>669</v>
      </c>
      <c r="AB22" s="93">
        <f>+'TEAM DEFENSE'!AU18</f>
        <v>1209</v>
      </c>
      <c r="AC22" s="10">
        <f>+'TEAM DEFENSE'!AV18</f>
        <v>302.25</v>
      </c>
    </row>
    <row r="23" spans="1:29">
      <c r="D23" s="61"/>
      <c r="S23" t="str">
        <f>+'TEAM OFFENSE'!AR19</f>
        <v>Philadelphia</v>
      </c>
      <c r="T23" s="93">
        <f>+'TEAM OFFENSE'!AS19</f>
        <v>744</v>
      </c>
      <c r="U23" s="93">
        <f>+'TEAM OFFENSE'!AT19</f>
        <v>425</v>
      </c>
      <c r="V23" s="93">
        <f>+'TEAM OFFENSE'!AU19</f>
        <v>1169</v>
      </c>
      <c r="W23" s="10">
        <f>+'TEAM OFFENSE'!AV19</f>
        <v>292.25</v>
      </c>
      <c r="Y23" t="str">
        <f>+'TEAM DEFENSE'!AR19</f>
        <v>Baltimore</v>
      </c>
      <c r="Z23" s="93">
        <f>+'TEAM DEFENSE'!AS19</f>
        <v>654</v>
      </c>
      <c r="AA23" s="93">
        <f>+'TEAM DEFENSE'!AT19</f>
        <v>591</v>
      </c>
      <c r="AB23" s="93">
        <f>+'TEAM DEFENSE'!AU19</f>
        <v>1245</v>
      </c>
      <c r="AC23" s="10">
        <f>+'TEAM DEFENSE'!AV19</f>
        <v>311.25</v>
      </c>
    </row>
    <row r="24" spans="1:29">
      <c r="A24" s="9" t="s">
        <v>72</v>
      </c>
      <c r="B24" s="3"/>
      <c r="C24" s="86" t="s">
        <v>87</v>
      </c>
      <c r="D24" s="90" t="s">
        <v>67</v>
      </c>
      <c r="E24" s="86" t="s">
        <v>68</v>
      </c>
      <c r="F24" s="86" t="s">
        <v>69</v>
      </c>
      <c r="G24" s="86" t="s">
        <v>70</v>
      </c>
      <c r="S24" t="str">
        <f>+'TEAM OFFENSE'!AR20</f>
        <v>San Francisco</v>
      </c>
      <c r="T24" s="93">
        <f>+'TEAM OFFENSE'!AS20</f>
        <v>605</v>
      </c>
      <c r="U24" s="93">
        <f>+'TEAM OFFENSE'!AT20</f>
        <v>547</v>
      </c>
      <c r="V24" s="93">
        <f>+'TEAM OFFENSE'!AU20</f>
        <v>1152</v>
      </c>
      <c r="W24" s="10">
        <f>+'TEAM OFFENSE'!AV20</f>
        <v>288</v>
      </c>
      <c r="Y24" t="str">
        <f>+'TEAM DEFENSE'!AR20</f>
        <v>Chicago</v>
      </c>
      <c r="Z24" s="93">
        <f>+'TEAM DEFENSE'!AS20</f>
        <v>660</v>
      </c>
      <c r="AA24" s="93">
        <f>+'TEAM DEFENSE'!AT20</f>
        <v>616</v>
      </c>
      <c r="AB24" s="93">
        <f>+'TEAM DEFENSE'!AU20</f>
        <v>1276</v>
      </c>
      <c r="AC24" s="10">
        <f>+'TEAM DEFENSE'!AV20</f>
        <v>319</v>
      </c>
    </row>
    <row r="25" spans="1:29">
      <c r="A25" t="str">
        <f>+'RUSH-REC'!J2</f>
        <v>Largent</v>
      </c>
      <c r="B25" t="str">
        <f>+'RUSH-REC'!K2</f>
        <v>Sea</v>
      </c>
      <c r="C25">
        <f>+'RUSH-REC'!L2</f>
        <v>21</v>
      </c>
      <c r="D25">
        <f>+'RUSH-REC'!M2</f>
        <v>330</v>
      </c>
      <c r="E25" s="4">
        <f>+'RUSH-REC'!N2</f>
        <v>15.714285714285714</v>
      </c>
      <c r="F25">
        <f>+'RUSH-REC'!O2</f>
        <v>36</v>
      </c>
      <c r="G25">
        <f>+'RUSH-REC'!P2</f>
        <v>0</v>
      </c>
      <c r="S25" t="str">
        <f>+'TEAM OFFENSE'!AR21</f>
        <v>Denver</v>
      </c>
      <c r="T25" s="93">
        <f>+'TEAM OFFENSE'!AS21</f>
        <v>543</v>
      </c>
      <c r="U25" s="93">
        <f>+'TEAM OFFENSE'!AT21</f>
        <v>594</v>
      </c>
      <c r="V25" s="93">
        <f>+'TEAM OFFENSE'!AU21</f>
        <v>1137</v>
      </c>
      <c r="W25" s="10">
        <f>+'TEAM OFFENSE'!AV21</f>
        <v>284.25</v>
      </c>
      <c r="Y25" t="str">
        <f>+'TEAM DEFENSE'!AR21</f>
        <v>Miami</v>
      </c>
      <c r="Z25" s="93">
        <f>+'TEAM DEFENSE'!AS21</f>
        <v>390</v>
      </c>
      <c r="AA25" s="93">
        <f>+'TEAM DEFENSE'!AT21</f>
        <v>900</v>
      </c>
      <c r="AB25" s="93">
        <f>+'TEAM DEFENSE'!AU21</f>
        <v>1290</v>
      </c>
      <c r="AC25" s="10">
        <f>+'TEAM DEFENSE'!AV21</f>
        <v>322.5</v>
      </c>
    </row>
    <row r="26" spans="1:29">
      <c r="A26" t="str">
        <f>+'RUSH-REC'!J3</f>
        <v>Young</v>
      </c>
      <c r="B26" t="str">
        <f>+'RUSH-REC'!K3</f>
        <v>Min</v>
      </c>
      <c r="C26">
        <f>+'RUSH-REC'!L3</f>
        <v>21</v>
      </c>
      <c r="D26">
        <f>+'RUSH-REC'!M3</f>
        <v>119</v>
      </c>
      <c r="E26" s="4">
        <f>+'RUSH-REC'!N3</f>
        <v>5.666666666666667</v>
      </c>
      <c r="F26">
        <f>+'RUSH-REC'!O3</f>
        <v>17</v>
      </c>
      <c r="G26">
        <f>+'RUSH-REC'!P3</f>
        <v>1</v>
      </c>
      <c r="S26" t="str">
        <f>+'TEAM OFFENSE'!AR22</f>
        <v>Miami</v>
      </c>
      <c r="T26" s="93">
        <f>+'TEAM OFFENSE'!AS22</f>
        <v>585</v>
      </c>
      <c r="U26" s="93">
        <f>+'TEAM OFFENSE'!AT22</f>
        <v>546</v>
      </c>
      <c r="V26" s="93">
        <f>+'TEAM OFFENSE'!AU22</f>
        <v>1131</v>
      </c>
      <c r="W26" s="10">
        <f>+'TEAM OFFENSE'!AV22</f>
        <v>282.75</v>
      </c>
      <c r="X26" s="95"/>
      <c r="Y26" t="str">
        <f>+'TEAM DEFENSE'!AR22</f>
        <v>Philadelphia</v>
      </c>
      <c r="Z26" s="93">
        <f>+'TEAM DEFENSE'!AS22</f>
        <v>411</v>
      </c>
      <c r="AA26" s="93">
        <f>+'TEAM DEFENSE'!AT22</f>
        <v>880</v>
      </c>
      <c r="AB26" s="93">
        <f>+'TEAM DEFENSE'!AU22</f>
        <v>1291</v>
      </c>
      <c r="AC26" s="10">
        <f>+'TEAM DEFENSE'!AV22</f>
        <v>322.75</v>
      </c>
    </row>
    <row r="27" spans="1:29">
      <c r="A27" t="str">
        <f>+'RUSH-REC'!J4</f>
        <v>Branch</v>
      </c>
      <c r="B27" t="str">
        <f>+'RUSH-REC'!K4</f>
        <v>Oak</v>
      </c>
      <c r="C27">
        <f>+'RUSH-REC'!L4</f>
        <v>19</v>
      </c>
      <c r="D27">
        <f>+'RUSH-REC'!M4</f>
        <v>263</v>
      </c>
      <c r="E27" s="4">
        <f>+'RUSH-REC'!N4</f>
        <v>13.842105263157896</v>
      </c>
      <c r="F27">
        <f>+'RUSH-REC'!O4</f>
        <v>32</v>
      </c>
      <c r="G27">
        <f>+'RUSH-REC'!P4</f>
        <v>1</v>
      </c>
      <c r="S27" t="str">
        <f>+'TEAM OFFENSE'!AR23</f>
        <v>Minnesota</v>
      </c>
      <c r="T27" s="93">
        <f>+'TEAM OFFENSE'!AS23</f>
        <v>346</v>
      </c>
      <c r="U27" s="93">
        <f>+'TEAM OFFENSE'!AT23</f>
        <v>781</v>
      </c>
      <c r="V27" s="93">
        <f>+'TEAM OFFENSE'!AU23</f>
        <v>1127</v>
      </c>
      <c r="W27" s="10">
        <f>+'TEAM OFFENSE'!AV23</f>
        <v>281.75</v>
      </c>
      <c r="Y27" t="str">
        <f>+'TEAM DEFENSE'!AR23</f>
        <v>New York Jets</v>
      </c>
      <c r="Z27" s="93">
        <f>+'TEAM DEFENSE'!AS23</f>
        <v>652</v>
      </c>
      <c r="AA27" s="93">
        <f>+'TEAM DEFENSE'!AT23</f>
        <v>682</v>
      </c>
      <c r="AB27" s="93">
        <f>+'TEAM DEFENSE'!AU23</f>
        <v>1334</v>
      </c>
      <c r="AC27" s="10">
        <f>+'TEAM DEFENSE'!AV23</f>
        <v>333.5</v>
      </c>
    </row>
    <row r="28" spans="1:29">
      <c r="A28" t="str">
        <f>+'RUSH-REC'!J5</f>
        <v>Moore,N</v>
      </c>
      <c r="B28" t="str">
        <f>+'RUSH-REC'!K5</f>
        <v>Mia</v>
      </c>
      <c r="C28">
        <f>+'RUSH-REC'!L5</f>
        <v>19</v>
      </c>
      <c r="D28">
        <f>+'RUSH-REC'!M5</f>
        <v>233</v>
      </c>
      <c r="E28" s="4">
        <f>+'RUSH-REC'!N5</f>
        <v>12.263157894736842</v>
      </c>
      <c r="F28">
        <f>+'RUSH-REC'!O5</f>
        <v>26</v>
      </c>
      <c r="G28">
        <f>+'RUSH-REC'!P5</f>
        <v>1</v>
      </c>
      <c r="S28" t="str">
        <f>+'TEAM OFFENSE'!AR24</f>
        <v>Washington</v>
      </c>
      <c r="T28" s="93">
        <f>+'TEAM OFFENSE'!AS24</f>
        <v>388</v>
      </c>
      <c r="U28" s="93">
        <f>+'TEAM OFFENSE'!AT24</f>
        <v>700</v>
      </c>
      <c r="V28" s="93">
        <f>+'TEAM OFFENSE'!AU24</f>
        <v>1088</v>
      </c>
      <c r="W28" s="10">
        <f>+'TEAM OFFENSE'!AV24</f>
        <v>272</v>
      </c>
      <c r="Y28" t="str">
        <f>+'TEAM DEFENSE'!AR24</f>
        <v>Buffalo</v>
      </c>
      <c r="Z28" s="93">
        <f>+'TEAM DEFENSE'!AS24</f>
        <v>818</v>
      </c>
      <c r="AA28" s="93">
        <f>+'TEAM DEFENSE'!AT24</f>
        <v>522</v>
      </c>
      <c r="AB28" s="93">
        <f>+'TEAM DEFENSE'!AU24</f>
        <v>1340</v>
      </c>
      <c r="AC28" s="10">
        <f>+'TEAM DEFENSE'!AV24</f>
        <v>335</v>
      </c>
    </row>
    <row r="29" spans="1:29">
      <c r="A29" t="str">
        <f>+'RUSH-REC'!J6</f>
        <v>Payton</v>
      </c>
      <c r="B29" t="str">
        <f>+'RUSH-REC'!K6</f>
        <v>Chi</v>
      </c>
      <c r="C29">
        <f>+'RUSH-REC'!L6</f>
        <v>19</v>
      </c>
      <c r="D29">
        <f>+'RUSH-REC'!M6</f>
        <v>189</v>
      </c>
      <c r="E29" s="4">
        <f>+'RUSH-REC'!N6</f>
        <v>9.9473684210526319</v>
      </c>
      <c r="F29">
        <f>+'RUSH-REC'!O6</f>
        <v>49</v>
      </c>
      <c r="G29">
        <f>+'RUSH-REC'!P6</f>
        <v>0</v>
      </c>
      <c r="S29" t="str">
        <f>+'TEAM OFFENSE'!AR25</f>
        <v>Baltimore</v>
      </c>
      <c r="T29" s="93">
        <f>+'TEAM OFFENSE'!AS25</f>
        <v>508</v>
      </c>
      <c r="U29" s="93">
        <f>+'TEAM OFFENSE'!AT25</f>
        <v>559</v>
      </c>
      <c r="V29" s="93">
        <f>+'TEAM OFFENSE'!AU25</f>
        <v>1067</v>
      </c>
      <c r="W29" s="10">
        <f>+'TEAM OFFENSE'!AV25</f>
        <v>266.75</v>
      </c>
      <c r="Y29" t="str">
        <f>+'TEAM DEFENSE'!AR25</f>
        <v>Oakland</v>
      </c>
      <c r="Z29" s="93">
        <f>+'TEAM DEFENSE'!AS25</f>
        <v>706</v>
      </c>
      <c r="AA29" s="93">
        <f>+'TEAM DEFENSE'!AT25</f>
        <v>715</v>
      </c>
      <c r="AB29" s="93">
        <f>+'TEAM DEFENSE'!AU25</f>
        <v>1421</v>
      </c>
      <c r="AC29" s="10">
        <f>+'TEAM DEFENSE'!AV25</f>
        <v>355.25</v>
      </c>
    </row>
    <row r="30" spans="1:29">
      <c r="A30" t="str">
        <f>+'RUSH-REC'!J7</f>
        <v>Washington</v>
      </c>
      <c r="B30" t="str">
        <f>+'RUSH-REC'!K7</f>
        <v>Bal</v>
      </c>
      <c r="C30">
        <f>+'RUSH-REC'!L7</f>
        <v>19</v>
      </c>
      <c r="D30">
        <f>+'RUSH-REC'!M7</f>
        <v>141</v>
      </c>
      <c r="E30" s="4">
        <f>+'RUSH-REC'!N7</f>
        <v>7.4210526315789478</v>
      </c>
      <c r="F30">
        <f>+'RUSH-REC'!O7</f>
        <v>17</v>
      </c>
      <c r="G30">
        <f>+'RUSH-REC'!P7</f>
        <v>0</v>
      </c>
      <c r="S30" t="str">
        <f>+'TEAM OFFENSE'!AR26</f>
        <v>Green Bay</v>
      </c>
      <c r="T30" s="93">
        <f>+'TEAM OFFENSE'!AS26</f>
        <v>718</v>
      </c>
      <c r="U30" s="93">
        <f>+'TEAM OFFENSE'!AT26</f>
        <v>336</v>
      </c>
      <c r="V30" s="93">
        <f>+'TEAM OFFENSE'!AU26</f>
        <v>1054</v>
      </c>
      <c r="W30" s="10">
        <f>+'TEAM OFFENSE'!AV26</f>
        <v>263.5</v>
      </c>
      <c r="Y30" t="str">
        <f>+'TEAM DEFENSE'!AR26</f>
        <v>Seattle</v>
      </c>
      <c r="Z30" s="93">
        <f>+'TEAM DEFENSE'!AS26</f>
        <v>726</v>
      </c>
      <c r="AA30" s="93">
        <f>+'TEAM DEFENSE'!AT26</f>
        <v>713</v>
      </c>
      <c r="AB30" s="93">
        <f>+'TEAM DEFENSE'!AU26</f>
        <v>1439</v>
      </c>
      <c r="AC30" s="10">
        <f>+'TEAM DEFENSE'!AV26</f>
        <v>359.75</v>
      </c>
    </row>
    <row r="31" spans="1:29">
      <c r="S31" t="str">
        <f>+'TEAM OFFENSE'!AR27</f>
        <v>Buffalo</v>
      </c>
      <c r="T31" s="93">
        <f>+'TEAM OFFENSE'!AS27</f>
        <v>382</v>
      </c>
      <c r="U31" s="93">
        <f>+'TEAM OFFENSE'!AT27</f>
        <v>664</v>
      </c>
      <c r="V31" s="93">
        <f>+'TEAM OFFENSE'!AU27</f>
        <v>1046</v>
      </c>
      <c r="W31" s="10">
        <f>+'TEAM OFFENSE'!AV27</f>
        <v>261.5</v>
      </c>
      <c r="Y31" t="str">
        <f>+'TEAM DEFENSE'!AR27</f>
        <v>St.Louis</v>
      </c>
      <c r="Z31" s="93">
        <f>+'TEAM DEFENSE'!AS27</f>
        <v>672</v>
      </c>
      <c r="AA31" s="93">
        <f>+'TEAM DEFENSE'!AT27</f>
        <v>772</v>
      </c>
      <c r="AB31" s="93">
        <f>+'TEAM DEFENSE'!AU27</f>
        <v>1444</v>
      </c>
      <c r="AC31" s="10">
        <f>+'TEAM DEFENSE'!AV27</f>
        <v>361</v>
      </c>
    </row>
    <row r="32" spans="1:29">
      <c r="S32" t="str">
        <f>+'TEAM OFFENSE'!AR28</f>
        <v>Atlanta</v>
      </c>
      <c r="T32" s="93">
        <f>+'TEAM OFFENSE'!AS28</f>
        <v>383</v>
      </c>
      <c r="U32" s="93">
        <f>+'TEAM OFFENSE'!AT28</f>
        <v>497</v>
      </c>
      <c r="V32" s="93">
        <f>+'TEAM OFFENSE'!AU28</f>
        <v>880</v>
      </c>
      <c r="W32" s="10">
        <f>+'TEAM OFFENSE'!AV28</f>
        <v>220</v>
      </c>
      <c r="Y32" t="str">
        <f>+'TEAM DEFENSE'!AR28</f>
        <v>Cleveland</v>
      </c>
      <c r="Z32" s="93">
        <f>+'TEAM DEFENSE'!AS28</f>
        <v>631</v>
      </c>
      <c r="AA32" s="93">
        <f>+'TEAM DEFENSE'!AT28</f>
        <v>899</v>
      </c>
      <c r="AB32" s="93">
        <f>+'TEAM DEFENSE'!AU28</f>
        <v>1530</v>
      </c>
      <c r="AC32" s="10">
        <f>+'TEAM DEFENSE'!AV28</f>
        <v>382.5</v>
      </c>
    </row>
    <row r="33" spans="19:29">
      <c r="S33" t="str">
        <f>+'TEAM OFFENSE'!AR29</f>
        <v>Detroit</v>
      </c>
      <c r="T33" s="93">
        <f>+'TEAM OFFENSE'!AS29</f>
        <v>495</v>
      </c>
      <c r="U33" s="93">
        <f>+'TEAM OFFENSE'!AT29</f>
        <v>235</v>
      </c>
      <c r="V33" s="93">
        <f>+'TEAM OFFENSE'!AU29</f>
        <v>730</v>
      </c>
      <c r="W33" s="10">
        <f>+'TEAM OFFENSE'!AV29</f>
        <v>182.5</v>
      </c>
      <c r="Y33" t="str">
        <f>+'TEAM DEFENSE'!AR29</f>
        <v>Washington</v>
      </c>
      <c r="Z33" s="93">
        <f>+'TEAM DEFENSE'!AS29</f>
        <v>808</v>
      </c>
      <c r="AA33" s="93">
        <f>+'TEAM DEFENSE'!AT29</f>
        <v>729</v>
      </c>
      <c r="AB33" s="93">
        <f>+'TEAM DEFENSE'!AU29</f>
        <v>1537</v>
      </c>
      <c r="AC33" s="10">
        <f>+'TEAM DEFENSE'!AV29</f>
        <v>384.25</v>
      </c>
    </row>
    <row r="34" spans="19:29">
      <c r="S34" t="str">
        <f>+'TEAM OFFENSE'!AR30</f>
        <v>Tampa Bay</v>
      </c>
      <c r="T34" s="93">
        <f>+'TEAM OFFENSE'!AS30</f>
        <v>404</v>
      </c>
      <c r="U34" s="93">
        <f>+'TEAM OFFENSE'!AT30</f>
        <v>320</v>
      </c>
      <c r="V34" s="93">
        <f>+'TEAM OFFENSE'!AU30</f>
        <v>724</v>
      </c>
      <c r="W34" s="10">
        <f>+'TEAM OFFENSE'!AV30</f>
        <v>181</v>
      </c>
      <c r="Y34" t="str">
        <f>+'TEAM DEFENSE'!AR30</f>
        <v>San Francisco</v>
      </c>
      <c r="Z34" s="93">
        <f>+'TEAM DEFENSE'!AS30</f>
        <v>1095</v>
      </c>
      <c r="AA34" s="93">
        <f>+'TEAM DEFENSE'!AT30</f>
        <v>758</v>
      </c>
      <c r="AB34" s="93">
        <f>+'TEAM DEFENSE'!AU30</f>
        <v>1853</v>
      </c>
      <c r="AC34" s="10">
        <f>+'TEAM DEFENSE'!AV30</f>
        <v>463.25</v>
      </c>
    </row>
  </sheetData>
  <phoneticPr fontId="2" type="noConversion"/>
  <pageMargins left="0.75" right="0.75" top="1" bottom="1" header="0.5" footer="0.5"/>
  <pageSetup scale="96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2"/>
  <sheetViews>
    <sheetView zoomScale="125" zoomScaleNormal="125" zoomScalePageLayoutView="125" workbookViewId="0">
      <pane xSplit="4" ySplit="2" topLeftCell="AK3" activePane="bottomRight" state="frozen"/>
      <selection pane="topRight" activeCell="E1" sqref="E1"/>
      <selection pane="bottomLeft" activeCell="A3" sqref="A3"/>
      <selection pane="bottomRight" activeCell="AV20" sqref="AV20"/>
    </sheetView>
  </sheetViews>
  <sheetFormatPr baseColWidth="10" defaultColWidth="8.83203125" defaultRowHeight="12" x14ac:dyDescent="0"/>
  <cols>
    <col min="2" max="2" width="9.1640625" customWidth="1"/>
    <col min="3" max="3" width="7.6640625" customWidth="1"/>
    <col min="4" max="4" width="4.1640625" customWidth="1"/>
    <col min="5" max="32" width="6.33203125" customWidth="1"/>
    <col min="33" max="43" width="2.6640625" customWidth="1"/>
    <col min="44" max="44" width="13.5" customWidth="1"/>
    <col min="51" max="51" width="2.1640625" customWidth="1"/>
    <col min="54" max="54" width="2.83203125" customWidth="1"/>
    <col min="57" max="57" width="5.1640625" customWidth="1"/>
  </cols>
  <sheetData>
    <row r="1" spans="1:57">
      <c r="A1" t="s">
        <v>0</v>
      </c>
      <c r="E1" s="3" t="s">
        <v>136</v>
      </c>
      <c r="S1" s="3" t="s">
        <v>137</v>
      </c>
      <c r="AO1" s="68"/>
      <c r="AP1" s="75"/>
      <c r="AS1" s="75" t="s">
        <v>105</v>
      </c>
      <c r="AT1" s="75" t="s">
        <v>105</v>
      </c>
      <c r="AZ1" s="75" t="s">
        <v>105</v>
      </c>
      <c r="BA1" s="75" t="s">
        <v>105</v>
      </c>
      <c r="BC1" s="75" t="s">
        <v>106</v>
      </c>
      <c r="BD1" s="75" t="s">
        <v>106</v>
      </c>
    </row>
    <row r="2" spans="1:57">
      <c r="A2" s="9" t="s">
        <v>60</v>
      </c>
      <c r="E2" s="7" t="s">
        <v>54</v>
      </c>
      <c r="F2" s="7" t="s">
        <v>124</v>
      </c>
      <c r="G2" s="8" t="s">
        <v>125</v>
      </c>
      <c r="H2" s="8" t="s">
        <v>126</v>
      </c>
      <c r="I2" s="8" t="s">
        <v>127</v>
      </c>
      <c r="J2" s="8" t="s">
        <v>128</v>
      </c>
      <c r="K2" s="7" t="s">
        <v>129</v>
      </c>
      <c r="L2" s="8" t="s">
        <v>130</v>
      </c>
      <c r="M2" s="8" t="s">
        <v>131</v>
      </c>
      <c r="N2" s="8" t="s">
        <v>132</v>
      </c>
      <c r="O2" s="8" t="s">
        <v>133</v>
      </c>
      <c r="P2" s="8" t="s">
        <v>134</v>
      </c>
      <c r="Q2" s="8" t="s">
        <v>135</v>
      </c>
      <c r="R2" s="74" t="s">
        <v>186</v>
      </c>
      <c r="S2" s="8" t="s">
        <v>138</v>
      </c>
      <c r="T2" s="8" t="s">
        <v>53</v>
      </c>
      <c r="U2" s="8" t="s">
        <v>55</v>
      </c>
      <c r="V2" s="8" t="s">
        <v>56</v>
      </c>
      <c r="W2" s="8" t="s">
        <v>57</v>
      </c>
      <c r="X2" s="8" t="s">
        <v>58</v>
      </c>
      <c r="Y2" s="8" t="s">
        <v>61</v>
      </c>
      <c r="Z2" s="8" t="s">
        <v>139</v>
      </c>
      <c r="AA2" s="8" t="s">
        <v>140</v>
      </c>
      <c r="AB2" s="8" t="s">
        <v>62</v>
      </c>
      <c r="AC2" s="8" t="s">
        <v>63</v>
      </c>
      <c r="AD2" s="8" t="s">
        <v>59</v>
      </c>
      <c r="AE2" s="74" t="s">
        <v>93</v>
      </c>
      <c r="AF2" s="8" t="s">
        <v>64</v>
      </c>
      <c r="AG2" s="8"/>
      <c r="AN2" s="3"/>
      <c r="AO2" s="68"/>
      <c r="AP2" s="75"/>
      <c r="AQ2" s="75"/>
      <c r="AR2" s="3" t="s">
        <v>182</v>
      </c>
      <c r="AS2" s="75" t="s">
        <v>2</v>
      </c>
      <c r="AT2" s="75" t="s">
        <v>3</v>
      </c>
      <c r="AU2" s="75" t="s">
        <v>121</v>
      </c>
      <c r="AV2" s="75" t="s">
        <v>122</v>
      </c>
      <c r="AW2" s="75" t="s">
        <v>106</v>
      </c>
      <c r="AX2" s="75" t="s">
        <v>168</v>
      </c>
      <c r="AZ2" s="75" t="s">
        <v>2</v>
      </c>
      <c r="BA2" s="75" t="s">
        <v>3</v>
      </c>
      <c r="BC2" s="75" t="s">
        <v>2</v>
      </c>
      <c r="BD2" s="75" t="s">
        <v>3</v>
      </c>
      <c r="BE2" s="70"/>
    </row>
    <row r="3" spans="1:57">
      <c r="A3" s="1" t="s">
        <v>1</v>
      </c>
      <c r="E3" s="3">
        <f>'[1]Cumulative Stats'!$M6</f>
        <v>70</v>
      </c>
      <c r="F3" s="3">
        <f>'[2]Cumulative Stats'!$M6</f>
        <v>79</v>
      </c>
      <c r="G3" s="3">
        <f>'[3]Cumulative Stats'!$M6</f>
        <v>69</v>
      </c>
      <c r="H3" s="3">
        <f>'[4]Cumulative Stats'!$M6</f>
        <v>89</v>
      </c>
      <c r="I3" s="3">
        <f>'[5]Cumulative Stats'!$M6</f>
        <v>66</v>
      </c>
      <c r="J3" s="3">
        <f>'[6]Cumulative Stats'!$M6</f>
        <v>58</v>
      </c>
      <c r="K3" s="3">
        <f>'[7]Cumulative Stats'!$M6</f>
        <v>68</v>
      </c>
      <c r="L3" s="3">
        <f>'[8]Cumulative Stats'!$M6</f>
        <v>67</v>
      </c>
      <c r="M3" s="3">
        <f>'[9]Cumulative Stats'!$M6</f>
        <v>74</v>
      </c>
      <c r="N3" s="3">
        <f>'[10]Cumulative Stats'!$M6</f>
        <v>78</v>
      </c>
      <c r="O3" s="3">
        <f>'[11]Cumulative Stats'!$M6</f>
        <v>79</v>
      </c>
      <c r="P3" s="3">
        <f>'[12]Cumulative Stats'!$M6</f>
        <v>50</v>
      </c>
      <c r="Q3" s="3">
        <f>'[13]Cumulative Stats'!$M6</f>
        <v>64</v>
      </c>
      <c r="R3" s="3">
        <f>'[14]Cumulative Stats'!$M6</f>
        <v>80</v>
      </c>
      <c r="S3" s="3">
        <f>'[15]Cumulative Stats'!$M6</f>
        <v>70</v>
      </c>
      <c r="T3" s="3">
        <f>'[16]Cumulative Stats'!$M6</f>
        <v>72</v>
      </c>
      <c r="U3" s="3">
        <f>'[17]Cumulative Stats'!$M6</f>
        <v>67</v>
      </c>
      <c r="V3" s="3">
        <f>'[18]Cumulative Stats'!$M6</f>
        <v>65</v>
      </c>
      <c r="W3" s="3">
        <f>'[19]Cumulative Stats'!$M6</f>
        <v>58</v>
      </c>
      <c r="X3" s="3">
        <f>'[20]Cumulative Stats'!$M6</f>
        <v>62</v>
      </c>
      <c r="Y3" s="3">
        <f>'[21]Cumulative Stats'!$M6</f>
        <v>67</v>
      </c>
      <c r="Z3" s="3">
        <f>'[22]Cumulative Stats'!$M6</f>
        <v>64</v>
      </c>
      <c r="AA3" s="3">
        <f>'[23]Cumulative Stats'!$M6</f>
        <v>71</v>
      </c>
      <c r="AB3" s="3">
        <f>'[24]Cumulative Stats'!$M6</f>
        <v>76</v>
      </c>
      <c r="AC3" s="3">
        <f>'[25]Cumulative Stats'!$M6</f>
        <v>80</v>
      </c>
      <c r="AD3" s="3">
        <f>'[26]Cumulative Stats'!$M6</f>
        <v>99</v>
      </c>
      <c r="AE3" s="3">
        <f>'[27]Cumulative Stats'!$M6</f>
        <v>59</v>
      </c>
      <c r="AF3" s="3">
        <f>'[28]Cumulative Stats'!$M6</f>
        <v>81</v>
      </c>
      <c r="AG3" s="3"/>
      <c r="AN3" s="3"/>
      <c r="AO3" s="61"/>
      <c r="AP3" s="61"/>
      <c r="AQ3" s="61"/>
      <c r="AR3" s="3" t="s">
        <v>187</v>
      </c>
      <c r="AS3" s="61">
        <f>+$AE$11</f>
        <v>371</v>
      </c>
      <c r="AT3" s="61">
        <f>+$AE$20</f>
        <v>467</v>
      </c>
      <c r="AU3" s="61">
        <f>+AT3+AS3</f>
        <v>838</v>
      </c>
      <c r="AV3" s="11">
        <f>+AU3/PASSING!$B$1</f>
        <v>209.5</v>
      </c>
      <c r="AW3" s="15">
        <v>270.5</v>
      </c>
      <c r="AX3" s="4">
        <f>+AV3-AW3</f>
        <v>-61</v>
      </c>
      <c r="AZ3" s="4">
        <f>+AS3/PASSING!$B$1</f>
        <v>92.75</v>
      </c>
      <c r="BA3" s="4">
        <f>+AT3/PASSING!$B$1</f>
        <v>116.75</v>
      </c>
      <c r="BC3" s="4">
        <v>128.0625</v>
      </c>
      <c r="BD3" s="4">
        <v>142.4375</v>
      </c>
      <c r="BE3" s="71"/>
    </row>
    <row r="4" spans="1:57">
      <c r="A4" s="2" t="s">
        <v>2</v>
      </c>
      <c r="E4" s="3">
        <f>'[1]Cumulative Stats'!$M7</f>
        <v>38</v>
      </c>
      <c r="F4" s="3">
        <f>'[2]Cumulative Stats'!$M7</f>
        <v>50</v>
      </c>
      <c r="G4" s="3">
        <f>'[3]Cumulative Stats'!$M7</f>
        <v>36</v>
      </c>
      <c r="H4" s="3">
        <f>'[4]Cumulative Stats'!$M7</f>
        <v>34</v>
      </c>
      <c r="I4" s="3">
        <f>'[5]Cumulative Stats'!$M7</f>
        <v>33</v>
      </c>
      <c r="J4" s="3">
        <f>'[6]Cumulative Stats'!$M7</f>
        <v>27</v>
      </c>
      <c r="K4" s="3">
        <f>'[7]Cumulative Stats'!$M7</f>
        <v>28</v>
      </c>
      <c r="L4" s="3">
        <f>'[8]Cumulative Stats'!$M7</f>
        <v>23</v>
      </c>
      <c r="M4" s="3">
        <f>'[9]Cumulative Stats'!$M7</f>
        <v>19</v>
      </c>
      <c r="N4" s="3">
        <f>'[10]Cumulative Stats'!$M7</f>
        <v>33</v>
      </c>
      <c r="O4" s="3">
        <f>'[11]Cumulative Stats'!$M7</f>
        <v>37</v>
      </c>
      <c r="P4" s="3">
        <f>'[12]Cumulative Stats'!$M7</f>
        <v>10</v>
      </c>
      <c r="Q4" s="3">
        <f>'[13]Cumulative Stats'!$M7</f>
        <v>25</v>
      </c>
      <c r="R4" s="3">
        <f>'[14]Cumulative Stats'!$M7</f>
        <v>41</v>
      </c>
      <c r="S4" s="3">
        <f>'[15]Cumulative Stats'!$M7</f>
        <v>28</v>
      </c>
      <c r="T4" s="3">
        <f>'[16]Cumulative Stats'!$M7</f>
        <v>36</v>
      </c>
      <c r="U4" s="3">
        <f>'[17]Cumulative Stats'!$M7</f>
        <v>21</v>
      </c>
      <c r="V4" s="3">
        <f>'[18]Cumulative Stats'!$M7</f>
        <v>42</v>
      </c>
      <c r="W4" s="3">
        <f>'[19]Cumulative Stats'!$M7</f>
        <v>16</v>
      </c>
      <c r="X4" s="3">
        <f>'[20]Cumulative Stats'!$M7</f>
        <v>34</v>
      </c>
      <c r="Y4" s="3">
        <f>'[21]Cumulative Stats'!$M7</f>
        <v>25</v>
      </c>
      <c r="Z4" s="3">
        <f>'[22]Cumulative Stats'!$M7</f>
        <v>29</v>
      </c>
      <c r="AA4" s="3">
        <f>'[23]Cumulative Stats'!$M7</f>
        <v>43</v>
      </c>
      <c r="AB4" s="3">
        <f>'[24]Cumulative Stats'!$M7</f>
        <v>26</v>
      </c>
      <c r="AC4" s="3">
        <f>'[25]Cumulative Stats'!$M7</f>
        <v>37</v>
      </c>
      <c r="AD4" s="3">
        <f>'[26]Cumulative Stats'!$M7</f>
        <v>60</v>
      </c>
      <c r="AE4" s="3">
        <f>'[27]Cumulative Stats'!$M7</f>
        <v>23</v>
      </c>
      <c r="AF4" s="3">
        <f>'[28]Cumulative Stats'!$M7</f>
        <v>41</v>
      </c>
      <c r="AG4" s="3"/>
      <c r="AN4" s="3"/>
      <c r="AO4" s="61"/>
      <c r="AP4" s="61"/>
      <c r="AQ4" s="61"/>
      <c r="AR4" s="3" t="s">
        <v>113</v>
      </c>
      <c r="AS4" s="61">
        <f>+$W$11</f>
        <v>341</v>
      </c>
      <c r="AT4" s="61">
        <f>+$W$20</f>
        <v>598</v>
      </c>
      <c r="AU4" s="61">
        <f>+AT4+AS4</f>
        <v>939</v>
      </c>
      <c r="AV4" s="11">
        <f>+AU4/PASSING!$B$1</f>
        <v>234.75</v>
      </c>
      <c r="AW4" s="15">
        <v>310.1875</v>
      </c>
      <c r="AX4" s="4">
        <f>+AV4-AW4</f>
        <v>-75.4375</v>
      </c>
      <c r="AZ4" s="4">
        <f>+AS4/PASSING!$B$1</f>
        <v>85.25</v>
      </c>
      <c r="BA4" s="4">
        <f>+AT4/PASSING!$B$1</f>
        <v>149.5</v>
      </c>
      <c r="BC4" s="4">
        <v>152.4375</v>
      </c>
      <c r="BD4" s="4">
        <v>157.75</v>
      </c>
      <c r="BE4" s="71"/>
    </row>
    <row r="5" spans="1:57">
      <c r="A5" s="2" t="s">
        <v>3</v>
      </c>
      <c r="E5" s="3">
        <f>'[1]Cumulative Stats'!$M8</f>
        <v>27</v>
      </c>
      <c r="F5" s="3">
        <f>'[2]Cumulative Stats'!$M8</f>
        <v>23</v>
      </c>
      <c r="G5" s="3">
        <f>'[3]Cumulative Stats'!$M8</f>
        <v>27</v>
      </c>
      <c r="H5" s="3">
        <f>'[4]Cumulative Stats'!$M8</f>
        <v>51</v>
      </c>
      <c r="I5" s="3">
        <f>'[5]Cumulative Stats'!$M8</f>
        <v>29</v>
      </c>
      <c r="J5" s="3">
        <f>'[6]Cumulative Stats'!$M8</f>
        <v>27</v>
      </c>
      <c r="K5" s="3">
        <f>'[7]Cumulative Stats'!$M8</f>
        <v>33</v>
      </c>
      <c r="L5" s="3">
        <f>'[8]Cumulative Stats'!$M8</f>
        <v>38</v>
      </c>
      <c r="M5" s="3">
        <f>'[9]Cumulative Stats'!$M8</f>
        <v>48</v>
      </c>
      <c r="N5" s="3">
        <f>'[10]Cumulative Stats'!$M8</f>
        <v>42</v>
      </c>
      <c r="O5" s="3">
        <f>'[11]Cumulative Stats'!$M8</f>
        <v>35</v>
      </c>
      <c r="P5" s="3">
        <f>'[12]Cumulative Stats'!$M8</f>
        <v>33</v>
      </c>
      <c r="Q5" s="3">
        <f>'[13]Cumulative Stats'!$M8</f>
        <v>31</v>
      </c>
      <c r="R5" s="3">
        <f>'[14]Cumulative Stats'!$M8</f>
        <v>37</v>
      </c>
      <c r="S5" s="3">
        <f>'[15]Cumulative Stats'!$M8</f>
        <v>35</v>
      </c>
      <c r="T5" s="3">
        <f>'[16]Cumulative Stats'!$M8</f>
        <v>31</v>
      </c>
      <c r="U5" s="3">
        <f>'[17]Cumulative Stats'!$M8</f>
        <v>41</v>
      </c>
      <c r="V5" s="3">
        <f>'[18]Cumulative Stats'!$M8</f>
        <v>18</v>
      </c>
      <c r="W5" s="3">
        <f>'[19]Cumulative Stats'!$M8</f>
        <v>32</v>
      </c>
      <c r="X5" s="3">
        <f>'[20]Cumulative Stats'!$M8</f>
        <v>22</v>
      </c>
      <c r="Y5" s="3">
        <f>'[21]Cumulative Stats'!$M8</f>
        <v>34</v>
      </c>
      <c r="Z5" s="3">
        <f>'[22]Cumulative Stats'!$M8</f>
        <v>31</v>
      </c>
      <c r="AA5" s="3">
        <f>'[23]Cumulative Stats'!$M8</f>
        <v>21</v>
      </c>
      <c r="AB5" s="3">
        <f>'[24]Cumulative Stats'!$M8</f>
        <v>45</v>
      </c>
      <c r="AC5" s="3">
        <f>'[25]Cumulative Stats'!$M8</f>
        <v>33</v>
      </c>
      <c r="AD5" s="3">
        <f>'[26]Cumulative Stats'!$M8</f>
        <v>33</v>
      </c>
      <c r="AE5" s="3">
        <f>'[27]Cumulative Stats'!$M8</f>
        <v>28</v>
      </c>
      <c r="AF5" s="3">
        <f>'[28]Cumulative Stats'!$M8</f>
        <v>36</v>
      </c>
      <c r="AG5" s="3"/>
      <c r="AN5" s="3"/>
      <c r="AO5" s="61"/>
      <c r="AP5" s="61"/>
      <c r="AQ5" s="61"/>
      <c r="AR5" s="3" t="s">
        <v>149</v>
      </c>
      <c r="AS5" s="61">
        <f>+$J$11</f>
        <v>527</v>
      </c>
      <c r="AT5" s="61">
        <f>+$J$20</f>
        <v>434</v>
      </c>
      <c r="AU5" s="61">
        <f>+AT5+AS5</f>
        <v>961</v>
      </c>
      <c r="AV5" s="11">
        <f>+AU5/PASSING!$B$1</f>
        <v>240.25</v>
      </c>
      <c r="AW5" s="15">
        <v>307.125</v>
      </c>
      <c r="AX5" s="4">
        <f>+AV5-AW5</f>
        <v>-66.875</v>
      </c>
      <c r="AZ5" s="4">
        <f>+AS5/PASSING!$B$1</f>
        <v>131.75</v>
      </c>
      <c r="BA5" s="4">
        <f>+AT5/PASSING!$B$1</f>
        <v>108.5</v>
      </c>
      <c r="BC5" s="4">
        <v>129.5</v>
      </c>
      <c r="BD5" s="4">
        <v>177.625</v>
      </c>
      <c r="BE5" s="71"/>
    </row>
    <row r="6" spans="1:57">
      <c r="A6" s="2" t="s">
        <v>4</v>
      </c>
      <c r="E6" s="3">
        <f>'[1]Cumulative Stats'!$M9</f>
        <v>5</v>
      </c>
      <c r="F6" s="3">
        <f>'[2]Cumulative Stats'!$M9</f>
        <v>6</v>
      </c>
      <c r="G6" s="3">
        <f>'[3]Cumulative Stats'!$M9</f>
        <v>6</v>
      </c>
      <c r="H6" s="3">
        <f>'[4]Cumulative Stats'!$M9</f>
        <v>4</v>
      </c>
      <c r="I6" s="3">
        <f>'[5]Cumulative Stats'!$M9</f>
        <v>4</v>
      </c>
      <c r="J6" s="3">
        <f>'[6]Cumulative Stats'!$M9</f>
        <v>4</v>
      </c>
      <c r="K6" s="3">
        <f>'[7]Cumulative Stats'!$M9</f>
        <v>7</v>
      </c>
      <c r="L6" s="3">
        <f>'[8]Cumulative Stats'!$M9</f>
        <v>6</v>
      </c>
      <c r="M6" s="3">
        <f>'[9]Cumulative Stats'!$M9</f>
        <v>7</v>
      </c>
      <c r="N6" s="3">
        <f>'[10]Cumulative Stats'!$M9</f>
        <v>3</v>
      </c>
      <c r="O6" s="3">
        <f>'[11]Cumulative Stats'!$M9</f>
        <v>7</v>
      </c>
      <c r="P6" s="3">
        <f>'[12]Cumulative Stats'!$M9</f>
        <v>7</v>
      </c>
      <c r="Q6" s="3">
        <f>'[13]Cumulative Stats'!$M9</f>
        <v>8</v>
      </c>
      <c r="R6" s="3">
        <f>'[14]Cumulative Stats'!$M9</f>
        <v>2</v>
      </c>
      <c r="S6" s="3">
        <f>'[15]Cumulative Stats'!$M9</f>
        <v>7</v>
      </c>
      <c r="T6" s="3">
        <f>'[16]Cumulative Stats'!$M9</f>
        <v>5</v>
      </c>
      <c r="U6" s="3">
        <f>'[17]Cumulative Stats'!$M9</f>
        <v>5</v>
      </c>
      <c r="V6" s="3">
        <f>'[18]Cumulative Stats'!$M9</f>
        <v>5</v>
      </c>
      <c r="W6" s="3">
        <f>'[19]Cumulative Stats'!$M9</f>
        <v>10</v>
      </c>
      <c r="X6" s="3">
        <f>'[20]Cumulative Stats'!$M9</f>
        <v>6</v>
      </c>
      <c r="Y6" s="3">
        <f>'[21]Cumulative Stats'!$M9</f>
        <v>8</v>
      </c>
      <c r="Z6" s="3">
        <f>'[22]Cumulative Stats'!$M9</f>
        <v>4</v>
      </c>
      <c r="AA6" s="3">
        <f>'[23]Cumulative Stats'!$M9</f>
        <v>7</v>
      </c>
      <c r="AB6" s="3">
        <f>'[24]Cumulative Stats'!$M9</f>
        <v>5</v>
      </c>
      <c r="AC6" s="3">
        <f>'[25]Cumulative Stats'!$M9</f>
        <v>10</v>
      </c>
      <c r="AD6" s="3">
        <f>'[26]Cumulative Stats'!$M9</f>
        <v>6</v>
      </c>
      <c r="AE6" s="3">
        <f>'[27]Cumulative Stats'!$M9</f>
        <v>8</v>
      </c>
      <c r="AF6" s="3">
        <f>'[28]Cumulative Stats'!$M9</f>
        <v>4</v>
      </c>
      <c r="AG6" s="3"/>
      <c r="AN6" s="3"/>
      <c r="AO6" s="61"/>
      <c r="AP6" s="61"/>
      <c r="AQ6" s="61"/>
      <c r="AR6" s="3" t="s">
        <v>117</v>
      </c>
      <c r="AS6" s="61">
        <f>+$P$11</f>
        <v>294</v>
      </c>
      <c r="AT6" s="61">
        <f>+$P$20</f>
        <v>667</v>
      </c>
      <c r="AU6" s="61">
        <f>+AT6+AS6</f>
        <v>961</v>
      </c>
      <c r="AV6" s="11">
        <f>+AU6/PASSING!$B$1</f>
        <v>240.25</v>
      </c>
      <c r="AW6" s="15">
        <v>260.5</v>
      </c>
      <c r="AX6" s="4">
        <f>+AV6-AW6</f>
        <v>-20.25</v>
      </c>
      <c r="AZ6" s="4">
        <f>+AS6/PASSING!$B$1</f>
        <v>73.5</v>
      </c>
      <c r="BA6" s="4">
        <f>+AT6/PASSING!$B$1</f>
        <v>166.75</v>
      </c>
      <c r="BC6" s="4">
        <v>110.875</v>
      </c>
      <c r="BD6" s="4">
        <v>149.625</v>
      </c>
      <c r="BE6" s="71"/>
    </row>
    <row r="7" spans="1:57">
      <c r="A7" s="72" t="s">
        <v>183</v>
      </c>
      <c r="E7" s="6" t="str">
        <f>'[1]Cumulative Stats'!$S$10</f>
        <v>19/49</v>
      </c>
      <c r="F7" s="6" t="str">
        <f>'[2]Cumulative Stats'!$S$10</f>
        <v>15/44</v>
      </c>
      <c r="G7" s="6" t="str">
        <f>'[3]Cumulative Stats'!$S$10</f>
        <v>17/47</v>
      </c>
      <c r="H7" s="6" t="str">
        <f>'[4]Cumulative Stats'!$S$10</f>
        <v>26/51</v>
      </c>
      <c r="I7" s="6" t="str">
        <f>'[5]Cumulative Stats'!$S$10</f>
        <v>21/52</v>
      </c>
      <c r="J7" s="6" t="str">
        <f>'[6]Cumulative Stats'!$S$10</f>
        <v>23/55</v>
      </c>
      <c r="K7" s="6" t="str">
        <f>'[7]Cumulative Stats'!$S$10</f>
        <v>15/46</v>
      </c>
      <c r="L7" s="6" t="str">
        <f>'[8]Cumulative Stats'!$S$10</f>
        <v>18/43</v>
      </c>
      <c r="M7" s="6" t="str">
        <f>'[9]Cumulative Stats'!$S$10</f>
        <v>23/50</v>
      </c>
      <c r="N7" s="6" t="str">
        <f>'[10]Cumulative Stats'!$S$10</f>
        <v>13/43</v>
      </c>
      <c r="O7" s="6" t="str">
        <f>'[11]Cumulative Stats'!$S$10</f>
        <v>28/52</v>
      </c>
      <c r="P7" s="6" t="str">
        <f>'[12]Cumulative Stats'!$S$10</f>
        <v>15/51</v>
      </c>
      <c r="Q7" s="6" t="str">
        <f>'[13]Cumulative Stats'!$S$10</f>
        <v>17/48</v>
      </c>
      <c r="R7" s="6" t="str">
        <f>'[14]Cumulative Stats'!$S$10</f>
        <v>17/49</v>
      </c>
      <c r="S7" s="6" t="str">
        <f>'[15]Cumulative Stats'!$S$10</f>
        <v>21/56</v>
      </c>
      <c r="T7" s="6" t="str">
        <f>'[16]Cumulative Stats'!$S$10</f>
        <v>16/47</v>
      </c>
      <c r="U7" s="6" t="str">
        <f>'[17]Cumulative Stats'!$S$10</f>
        <v>20/49</v>
      </c>
      <c r="V7" s="6" t="str">
        <f>'[18]Cumulative Stats'!$S$10</f>
        <v>13/44</v>
      </c>
      <c r="W7" s="6" t="str">
        <f>'[19]Cumulative Stats'!$S$10</f>
        <v>11/45</v>
      </c>
      <c r="X7" s="6" t="str">
        <f>'[20]Cumulative Stats'!$S$10</f>
        <v>19/52</v>
      </c>
      <c r="Y7" s="6" t="str">
        <f>'[21]Cumulative Stats'!$S$10</f>
        <v>17/52</v>
      </c>
      <c r="Z7" s="6" t="str">
        <f>'[22]Cumulative Stats'!$S$10</f>
        <v>11/41</v>
      </c>
      <c r="AA7" s="6" t="str">
        <f>'[23]Cumulative Stats'!$S$10</f>
        <v>18/46</v>
      </c>
      <c r="AB7" s="6" t="str">
        <f>'[24]Cumulative Stats'!$S$10</f>
        <v>16/49</v>
      </c>
      <c r="AC7" s="6" t="str">
        <f>'[25]Cumulative Stats'!$S$10</f>
        <v>23/51</v>
      </c>
      <c r="AD7" s="6" t="str">
        <f>'[26]Cumulative Stats'!$S$10</f>
        <v>15/43</v>
      </c>
      <c r="AE7" s="6" t="str">
        <f>'[27]Cumulative Stats'!$S$10</f>
        <v>15/54</v>
      </c>
      <c r="AF7" s="6" t="str">
        <f>'[28]Cumulative Stats'!$S$10</f>
        <v>23/50</v>
      </c>
      <c r="AG7" s="3"/>
      <c r="AN7" s="3"/>
      <c r="AO7" s="61"/>
      <c r="AP7" s="61"/>
      <c r="AQ7" s="61"/>
      <c r="AR7" s="3" t="s">
        <v>114</v>
      </c>
      <c r="AS7" s="61">
        <f>+$X$11</f>
        <v>609</v>
      </c>
      <c r="AT7" s="61">
        <f>+$X$20</f>
        <v>431</v>
      </c>
      <c r="AU7" s="61">
        <f>+AT7+AS7</f>
        <v>1040</v>
      </c>
      <c r="AV7" s="11">
        <f>+AU7/PASSING!$B$1</f>
        <v>260</v>
      </c>
      <c r="AW7" s="15">
        <v>243.3125</v>
      </c>
      <c r="AX7" s="4">
        <f>+AV7-AW7</f>
        <v>16.6875</v>
      </c>
      <c r="AZ7" s="4">
        <f>+AS7/PASSING!$B$1</f>
        <v>152.25</v>
      </c>
      <c r="BA7" s="4">
        <f>+AT7/PASSING!$B$1</f>
        <v>107.75</v>
      </c>
      <c r="BC7" s="4">
        <v>115.3125</v>
      </c>
      <c r="BD7" s="4">
        <v>128</v>
      </c>
      <c r="BE7" s="71"/>
    </row>
    <row r="8" spans="1:57">
      <c r="A8" s="72" t="s">
        <v>184</v>
      </c>
      <c r="E8" s="73">
        <f>'[1]Cumulative Stats'!$N$10</f>
        <v>0.38775510204081631</v>
      </c>
      <c r="F8" s="73">
        <f>'[2]Cumulative Stats'!$N$10</f>
        <v>0.34090909090909088</v>
      </c>
      <c r="G8" s="73">
        <f>'[3]Cumulative Stats'!$N$10</f>
        <v>0.36170212765957449</v>
      </c>
      <c r="H8" s="73">
        <f>'[4]Cumulative Stats'!$N$10</f>
        <v>0.50980392156862742</v>
      </c>
      <c r="I8" s="73">
        <f>'[5]Cumulative Stats'!$N$10</f>
        <v>0.40384615384615385</v>
      </c>
      <c r="J8" s="73">
        <f>'[6]Cumulative Stats'!$N$10</f>
        <v>0.41818181818181815</v>
      </c>
      <c r="K8" s="73">
        <f>'[7]Cumulative Stats'!$N$10</f>
        <v>0.32608695652173914</v>
      </c>
      <c r="L8" s="73">
        <f>'[8]Cumulative Stats'!$N$10</f>
        <v>0.41860465116279072</v>
      </c>
      <c r="M8" s="73">
        <f>'[9]Cumulative Stats'!$N$10</f>
        <v>0.46</v>
      </c>
      <c r="N8" s="73">
        <f>'[10]Cumulative Stats'!$N$10</f>
        <v>0.30232558139534882</v>
      </c>
      <c r="O8" s="73">
        <f>'[11]Cumulative Stats'!$N$10</f>
        <v>0.53846153846153844</v>
      </c>
      <c r="P8" s="73">
        <f>'[12]Cumulative Stats'!$N$10</f>
        <v>0.29411764705882354</v>
      </c>
      <c r="Q8" s="73">
        <f>'[13]Cumulative Stats'!$N$10</f>
        <v>0.35416666666666669</v>
      </c>
      <c r="R8" s="73">
        <f>'[14]Cumulative Stats'!$N$10</f>
        <v>0.34693877551020408</v>
      </c>
      <c r="S8" s="73">
        <f>'[15]Cumulative Stats'!$N$10</f>
        <v>0.375</v>
      </c>
      <c r="T8" s="73">
        <f>'[16]Cumulative Stats'!$N$10</f>
        <v>0.34042553191489361</v>
      </c>
      <c r="U8" s="73">
        <f>'[17]Cumulative Stats'!$N$10</f>
        <v>0.40816326530612246</v>
      </c>
      <c r="V8" s="73">
        <f>'[18]Cumulative Stats'!$N$10</f>
        <v>0.29545454545454547</v>
      </c>
      <c r="W8" s="73">
        <f>'[19]Cumulative Stats'!$N$10</f>
        <v>0.24444444444444444</v>
      </c>
      <c r="X8" s="73">
        <f>'[20]Cumulative Stats'!$N$10</f>
        <v>0.36538461538461536</v>
      </c>
      <c r="Y8" s="73">
        <f>'[21]Cumulative Stats'!$N$10</f>
        <v>0.32692307692307693</v>
      </c>
      <c r="Z8" s="73">
        <f>'[22]Cumulative Stats'!$N$10</f>
        <v>0.26829268292682928</v>
      </c>
      <c r="AA8" s="73">
        <f>'[23]Cumulative Stats'!$N$10</f>
        <v>0.39130434782608697</v>
      </c>
      <c r="AB8" s="73">
        <f>'[24]Cumulative Stats'!$N$10</f>
        <v>0.32653061224489793</v>
      </c>
      <c r="AC8" s="73">
        <f>'[25]Cumulative Stats'!$N$10</f>
        <v>0.45098039215686275</v>
      </c>
      <c r="AD8" s="73">
        <f>'[26]Cumulative Stats'!$N$10</f>
        <v>0.34883720930232559</v>
      </c>
      <c r="AE8" s="73">
        <f>'[27]Cumulative Stats'!$N$10</f>
        <v>0.27777777777777779</v>
      </c>
      <c r="AF8" s="73">
        <f>'[28]Cumulative Stats'!$N$10</f>
        <v>0.46</v>
      </c>
      <c r="AG8" s="3"/>
      <c r="AN8" s="3"/>
      <c r="AO8" s="61"/>
      <c r="AP8" s="61"/>
      <c r="AQ8" s="61"/>
      <c r="AR8" s="9" t="s">
        <v>111</v>
      </c>
      <c r="AS8" s="61">
        <f>+$U$11</f>
        <v>375</v>
      </c>
      <c r="AT8" s="61">
        <f>+$U$20</f>
        <v>681</v>
      </c>
      <c r="AU8" s="61">
        <f>+AT8+AS8</f>
        <v>1056</v>
      </c>
      <c r="AV8" s="11">
        <f>+AU8/PASSING!$B$1</f>
        <v>264</v>
      </c>
      <c r="AW8" s="15">
        <v>250.5625</v>
      </c>
      <c r="AX8" s="4">
        <f>+AV8-AW8</f>
        <v>13.4375</v>
      </c>
      <c r="AZ8" s="4">
        <f>+AS8/PASSING!$B$1</f>
        <v>93.75</v>
      </c>
      <c r="BA8" s="4">
        <f>+AT8/PASSING!$B$1</f>
        <v>170.25</v>
      </c>
      <c r="BC8" s="4">
        <v>107.5625</v>
      </c>
      <c r="BD8" s="4">
        <v>143</v>
      </c>
      <c r="BE8" s="71"/>
    </row>
    <row r="9" spans="1:57">
      <c r="AN9" s="9"/>
      <c r="AO9" s="61"/>
      <c r="AP9" s="61"/>
      <c r="AQ9" s="61"/>
      <c r="AR9" s="3" t="s">
        <v>112</v>
      </c>
      <c r="AS9" s="61">
        <f>+$V$11</f>
        <v>711</v>
      </c>
      <c r="AT9" s="61">
        <f>+$V$20</f>
        <v>353</v>
      </c>
      <c r="AU9" s="61">
        <f>+AT9+AS9</f>
        <v>1064</v>
      </c>
      <c r="AV9" s="11">
        <f>+AU9/PASSING!$B$1</f>
        <v>266</v>
      </c>
      <c r="AW9" s="15">
        <v>280.1875</v>
      </c>
      <c r="AX9" s="4">
        <f>+AV9-AW9</f>
        <v>-14.1875</v>
      </c>
      <c r="AZ9" s="4">
        <f>+AS9/PASSING!$B$1</f>
        <v>177.75</v>
      </c>
      <c r="BA9" s="4">
        <f>+AT9/PASSING!$B$1</f>
        <v>88.25</v>
      </c>
      <c r="BC9" s="4">
        <v>136.5</v>
      </c>
      <c r="BD9" s="4">
        <v>143.6875</v>
      </c>
      <c r="BE9" s="71"/>
    </row>
    <row r="10" spans="1:57">
      <c r="A10" t="s">
        <v>5</v>
      </c>
      <c r="E10" s="3">
        <f>'[1]Cumulative Stats'!$M12</f>
        <v>149</v>
      </c>
      <c r="F10" s="3">
        <f>'[2]Cumulative Stats'!$M12</f>
        <v>170</v>
      </c>
      <c r="G10" s="3">
        <f>'[3]Cumulative Stats'!$M12</f>
        <v>153</v>
      </c>
      <c r="H10" s="3">
        <f>'[4]Cumulative Stats'!$M12</f>
        <v>145</v>
      </c>
      <c r="I10" s="3">
        <f>'[5]Cumulative Stats'!$M12</f>
        <v>137</v>
      </c>
      <c r="J10" s="3">
        <f>'[6]Cumulative Stats'!$M12</f>
        <v>124</v>
      </c>
      <c r="K10" s="3">
        <f>'[7]Cumulative Stats'!$M12</f>
        <v>129</v>
      </c>
      <c r="L10" s="3">
        <f>'[8]Cumulative Stats'!$M12</f>
        <v>120</v>
      </c>
      <c r="M10" s="3">
        <f>'[9]Cumulative Stats'!$M12</f>
        <v>119</v>
      </c>
      <c r="N10" s="3">
        <f>'[10]Cumulative Stats'!$M12</f>
        <v>143</v>
      </c>
      <c r="O10" s="3">
        <f>'[11]Cumulative Stats'!$M12</f>
        <v>168</v>
      </c>
      <c r="P10" s="3">
        <f>'[12]Cumulative Stats'!$M12</f>
        <v>103</v>
      </c>
      <c r="Q10" s="3">
        <f>'[13]Cumulative Stats'!$M12</f>
        <v>146</v>
      </c>
      <c r="R10" s="3">
        <f>'[14]Cumulative Stats'!$M12</f>
        <v>144</v>
      </c>
      <c r="S10" s="3">
        <f>'[15]Cumulative Stats'!$M12</f>
        <v>157</v>
      </c>
      <c r="T10" s="3">
        <f>'[16]Cumulative Stats'!$M12</f>
        <v>153</v>
      </c>
      <c r="U10" s="3">
        <f>'[17]Cumulative Stats'!$M12</f>
        <v>112</v>
      </c>
      <c r="V10" s="3">
        <f>'[18]Cumulative Stats'!$M12</f>
        <v>165</v>
      </c>
      <c r="W10" s="3">
        <f>'[19]Cumulative Stats'!$M12</f>
        <v>104</v>
      </c>
      <c r="X10" s="3">
        <f>'[20]Cumulative Stats'!$M12</f>
        <v>150</v>
      </c>
      <c r="Y10" s="3">
        <f>'[21]Cumulative Stats'!$M12</f>
        <v>154</v>
      </c>
      <c r="Z10" s="3">
        <f>'[22]Cumulative Stats'!$M12</f>
        <v>119</v>
      </c>
      <c r="AA10" s="3">
        <f>'[23]Cumulative Stats'!$M12</f>
        <v>154</v>
      </c>
      <c r="AB10" s="3">
        <f>'[24]Cumulative Stats'!$M12</f>
        <v>136</v>
      </c>
      <c r="AC10" s="3">
        <f>'[25]Cumulative Stats'!$M12</f>
        <v>152</v>
      </c>
      <c r="AD10" s="3">
        <f>'[26]Cumulative Stats'!$M12</f>
        <v>192</v>
      </c>
      <c r="AE10" s="3">
        <f>'[27]Cumulative Stats'!$M12</f>
        <v>125</v>
      </c>
      <c r="AF10" s="3">
        <f>'[28]Cumulative Stats'!$M12</f>
        <v>171</v>
      </c>
      <c r="AG10" s="3"/>
      <c r="AN10" s="3"/>
      <c r="AO10" s="61"/>
      <c r="AP10" s="61"/>
      <c r="AQ10" s="61"/>
      <c r="AR10" s="3" t="s">
        <v>115</v>
      </c>
      <c r="AS10" s="61">
        <f>+$Y$11</f>
        <v>494</v>
      </c>
      <c r="AT10" s="61">
        <f>+$Y$20</f>
        <v>610</v>
      </c>
      <c r="AU10" s="61">
        <f>+AT10+AS10</f>
        <v>1104</v>
      </c>
      <c r="AV10" s="11">
        <f>+AU10/PASSING!$B$1</f>
        <v>276</v>
      </c>
      <c r="AW10" s="15">
        <v>300.375</v>
      </c>
      <c r="AX10" s="4">
        <f>+AV10-AW10</f>
        <v>-24.375</v>
      </c>
      <c r="AZ10" s="4">
        <f>+AS10/PASSING!$B$1</f>
        <v>123.5</v>
      </c>
      <c r="BA10" s="4">
        <f>+AT10/PASSING!$B$1</f>
        <v>152.5</v>
      </c>
      <c r="BC10" s="4">
        <v>132.25</v>
      </c>
      <c r="BD10" s="4">
        <v>168.125</v>
      </c>
      <c r="BE10" s="71"/>
    </row>
    <row r="11" spans="1:57">
      <c r="A11" t="s">
        <v>6</v>
      </c>
      <c r="E11" s="3">
        <f>'[1]Cumulative Stats'!$M13</f>
        <v>654</v>
      </c>
      <c r="F11" s="3">
        <f>'[2]Cumulative Stats'!$M13</f>
        <v>818</v>
      </c>
      <c r="G11" s="3">
        <f>'[3]Cumulative Stats'!$M13</f>
        <v>540</v>
      </c>
      <c r="H11" s="3">
        <f>'[4]Cumulative Stats'!$M13</f>
        <v>631</v>
      </c>
      <c r="I11" s="3">
        <f>'[5]Cumulative Stats'!$M13</f>
        <v>512</v>
      </c>
      <c r="J11" s="3">
        <f>'[6]Cumulative Stats'!$M13</f>
        <v>527</v>
      </c>
      <c r="K11" s="3">
        <f>'[7]Cumulative Stats'!$M13</f>
        <v>501</v>
      </c>
      <c r="L11" s="3">
        <f>'[8]Cumulative Stats'!$M13</f>
        <v>390</v>
      </c>
      <c r="M11" s="3">
        <f>'[9]Cumulative Stats'!$M13</f>
        <v>323</v>
      </c>
      <c r="N11" s="3">
        <f>'[10]Cumulative Stats'!$M13</f>
        <v>652</v>
      </c>
      <c r="O11" s="3">
        <f>'[11]Cumulative Stats'!$M13</f>
        <v>706</v>
      </c>
      <c r="P11" s="3">
        <f>'[12]Cumulative Stats'!$M13</f>
        <v>294</v>
      </c>
      <c r="Q11" s="3">
        <f>'[13]Cumulative Stats'!$M13</f>
        <v>566</v>
      </c>
      <c r="R11" s="3">
        <f>'[14]Cumulative Stats'!$M13</f>
        <v>726</v>
      </c>
      <c r="S11" s="3">
        <f>'[15]Cumulative Stats'!$M13</f>
        <v>511</v>
      </c>
      <c r="T11" s="3">
        <f>'[16]Cumulative Stats'!$M13</f>
        <v>660</v>
      </c>
      <c r="U11" s="3">
        <f>'[17]Cumulative Stats'!$M13</f>
        <v>375</v>
      </c>
      <c r="V11" s="3">
        <f>'[18]Cumulative Stats'!$M13</f>
        <v>711</v>
      </c>
      <c r="W11" s="3">
        <f>'[19]Cumulative Stats'!$M13</f>
        <v>341</v>
      </c>
      <c r="X11" s="3">
        <f>'[20]Cumulative Stats'!$M13</f>
        <v>609</v>
      </c>
      <c r="Y11" s="3">
        <f>'[21]Cumulative Stats'!$M13</f>
        <v>494</v>
      </c>
      <c r="Z11" s="3">
        <f>'[22]Cumulative Stats'!$M13</f>
        <v>548</v>
      </c>
      <c r="AA11" s="3">
        <f>'[23]Cumulative Stats'!$M13</f>
        <v>741</v>
      </c>
      <c r="AB11" s="3">
        <f>'[24]Cumulative Stats'!$M13</f>
        <v>411</v>
      </c>
      <c r="AC11" s="3">
        <f>'[25]Cumulative Stats'!$M13</f>
        <v>672</v>
      </c>
      <c r="AD11" s="3">
        <f>'[26]Cumulative Stats'!$M13</f>
        <v>1095</v>
      </c>
      <c r="AE11" s="3">
        <f>'[27]Cumulative Stats'!$M13</f>
        <v>371</v>
      </c>
      <c r="AF11" s="3">
        <f>'[28]Cumulative Stats'!$M13</f>
        <v>808</v>
      </c>
      <c r="AG11" s="3"/>
      <c r="AN11" s="3"/>
      <c r="AO11" s="61"/>
      <c r="AP11" s="61"/>
      <c r="AQ11" s="61"/>
      <c r="AR11" s="3" t="s">
        <v>150</v>
      </c>
      <c r="AS11" s="61">
        <f>+$K$11</f>
        <v>501</v>
      </c>
      <c r="AT11" s="61">
        <f>+$K$20</f>
        <v>625</v>
      </c>
      <c r="AU11" s="61">
        <f>+AT11+AS11</f>
        <v>1126</v>
      </c>
      <c r="AV11" s="11">
        <f>+AU11/PASSING!$B$1</f>
        <v>281.5</v>
      </c>
      <c r="AW11" s="15">
        <v>310.375</v>
      </c>
      <c r="AX11" s="4">
        <f>+AV11-AW11</f>
        <v>-28.875</v>
      </c>
      <c r="AZ11" s="4">
        <f>+AS11/PASSING!$B$1</f>
        <v>125.25</v>
      </c>
      <c r="BA11" s="4">
        <f>+AT11/PASSING!$B$1</f>
        <v>156.25</v>
      </c>
      <c r="BC11" s="4">
        <v>149</v>
      </c>
      <c r="BD11" s="4">
        <v>161.375</v>
      </c>
      <c r="BE11" s="71"/>
    </row>
    <row r="12" spans="1:57">
      <c r="A12" s="1" t="s">
        <v>7</v>
      </c>
      <c r="E12" s="4">
        <f>'[1]Cumulative Stats'!$M14</f>
        <v>4.3892617449664426</v>
      </c>
      <c r="F12" s="4">
        <f>'[2]Cumulative Stats'!$M14</f>
        <v>4.8117647058823527</v>
      </c>
      <c r="G12" s="4">
        <f>'[3]Cumulative Stats'!$M14</f>
        <v>3.5294117647058822</v>
      </c>
      <c r="H12" s="4">
        <f>'[4]Cumulative Stats'!$M14</f>
        <v>4.3517241379310345</v>
      </c>
      <c r="I12" s="4">
        <f>'[5]Cumulative Stats'!$M14</f>
        <v>3.7372262773722627</v>
      </c>
      <c r="J12" s="4">
        <f>'[6]Cumulative Stats'!$M14</f>
        <v>4.25</v>
      </c>
      <c r="K12" s="4">
        <f>'[7]Cumulative Stats'!$M14</f>
        <v>3.8837209302325579</v>
      </c>
      <c r="L12" s="4">
        <f>'[8]Cumulative Stats'!$M14</f>
        <v>3.25</v>
      </c>
      <c r="M12" s="4">
        <f>'[9]Cumulative Stats'!$M14</f>
        <v>2.7142857142857144</v>
      </c>
      <c r="N12" s="4">
        <f>'[10]Cumulative Stats'!$M14</f>
        <v>4.5594405594405591</v>
      </c>
      <c r="O12" s="4">
        <f>'[11]Cumulative Stats'!$M14</f>
        <v>4.2023809523809526</v>
      </c>
      <c r="P12" s="4">
        <f>'[12]Cumulative Stats'!$M14</f>
        <v>2.854368932038835</v>
      </c>
      <c r="Q12" s="4">
        <f>'[13]Cumulative Stats'!$M14</f>
        <v>3.8767123287671232</v>
      </c>
      <c r="R12" s="4">
        <f>'[14]Cumulative Stats'!$M14</f>
        <v>5.041666666666667</v>
      </c>
      <c r="S12" s="4">
        <f>'[15]Cumulative Stats'!$M14</f>
        <v>3.2547770700636942</v>
      </c>
      <c r="T12" s="4">
        <f>'[16]Cumulative Stats'!$M14</f>
        <v>4.3137254901960782</v>
      </c>
      <c r="U12" s="4">
        <f>'[17]Cumulative Stats'!$M14</f>
        <v>3.3482142857142856</v>
      </c>
      <c r="V12" s="4">
        <f>'[18]Cumulative Stats'!$M14</f>
        <v>4.3090909090909095</v>
      </c>
      <c r="W12" s="4">
        <f>'[19]Cumulative Stats'!$M14</f>
        <v>3.2788461538461537</v>
      </c>
      <c r="X12" s="4">
        <f>'[20]Cumulative Stats'!$M14</f>
        <v>4.0599999999999996</v>
      </c>
      <c r="Y12" s="4">
        <f>'[21]Cumulative Stats'!$M14</f>
        <v>3.2077922077922079</v>
      </c>
      <c r="Z12" s="4">
        <f>'[22]Cumulative Stats'!$M14</f>
        <v>4.6050420168067223</v>
      </c>
      <c r="AA12" s="4">
        <f>'[23]Cumulative Stats'!$M14</f>
        <v>4.8116883116883118</v>
      </c>
      <c r="AB12" s="4">
        <f>'[24]Cumulative Stats'!$M14</f>
        <v>3.0220588235294117</v>
      </c>
      <c r="AC12" s="4">
        <f>'[25]Cumulative Stats'!$M14</f>
        <v>4.4210526315789478</v>
      </c>
      <c r="AD12" s="4">
        <f>'[26]Cumulative Stats'!$M14</f>
        <v>5.703125</v>
      </c>
      <c r="AE12" s="4">
        <f>'[27]Cumulative Stats'!$M14</f>
        <v>2.968</v>
      </c>
      <c r="AF12" s="4">
        <f>'[28]Cumulative Stats'!$M14</f>
        <v>4.7251461988304095</v>
      </c>
      <c r="AG12" s="4"/>
      <c r="AN12" s="3"/>
      <c r="AO12" s="61"/>
      <c r="AP12" s="61"/>
      <c r="AQ12" s="61"/>
      <c r="AR12" s="3" t="s">
        <v>155</v>
      </c>
      <c r="AS12" s="61">
        <f>+$Q$11</f>
        <v>566</v>
      </c>
      <c r="AT12" s="61">
        <f>+$Q$20</f>
        <v>562</v>
      </c>
      <c r="AU12" s="61">
        <f>+AT12+AS12</f>
        <v>1128</v>
      </c>
      <c r="AV12" s="11">
        <f>+AU12/PASSING!$B$1</f>
        <v>282</v>
      </c>
      <c r="AW12" s="15">
        <v>284.9375</v>
      </c>
      <c r="AX12" s="4">
        <f>+AV12-AW12</f>
        <v>-2.9375</v>
      </c>
      <c r="AZ12" s="4">
        <f>+AS12/PASSING!$B$1</f>
        <v>141.5</v>
      </c>
      <c r="BA12" s="4">
        <f>+AT12/PASSING!$B$1</f>
        <v>140.5</v>
      </c>
      <c r="BC12" s="4">
        <v>138</v>
      </c>
      <c r="BD12" s="4">
        <v>146.9375</v>
      </c>
      <c r="BE12" s="71"/>
    </row>
    <row r="13" spans="1:57">
      <c r="AN13" s="3"/>
      <c r="AO13" s="61"/>
      <c r="AP13" s="61"/>
      <c r="AQ13" s="61"/>
      <c r="AR13" s="3" t="s">
        <v>152</v>
      </c>
      <c r="AS13" s="61">
        <f>+$M$11</f>
        <v>323</v>
      </c>
      <c r="AT13" s="61">
        <f>+$M$20</f>
        <v>841</v>
      </c>
      <c r="AU13" s="61">
        <f>+AT13+AS13</f>
        <v>1164</v>
      </c>
      <c r="AV13" s="11">
        <f>+AU13/PASSING!$B$1</f>
        <v>291</v>
      </c>
      <c r="AW13" s="15">
        <v>288.4375</v>
      </c>
      <c r="AX13" s="4">
        <f>+AV13-AW13</f>
        <v>2.5625</v>
      </c>
      <c r="AZ13" s="4">
        <f>+AS13/PASSING!$B$1</f>
        <v>80.75</v>
      </c>
      <c r="BA13" s="4">
        <f>+AT13/PASSING!$B$1</f>
        <v>210.25</v>
      </c>
      <c r="BC13" s="4">
        <v>115.75</v>
      </c>
      <c r="BD13" s="4">
        <v>172.6875</v>
      </c>
      <c r="BE13" s="71"/>
    </row>
    <row r="14" spans="1:57">
      <c r="A14" t="s">
        <v>8</v>
      </c>
      <c r="E14" s="3">
        <f>'[1]Cumulative Stats'!$M16</f>
        <v>92</v>
      </c>
      <c r="F14" s="3">
        <f>'[2]Cumulative Stats'!$M16</f>
        <v>82</v>
      </c>
      <c r="G14" s="3">
        <f>'[3]Cumulative Stats'!$M16</f>
        <v>85</v>
      </c>
      <c r="H14" s="3">
        <f>'[4]Cumulative Stats'!$M16</f>
        <v>134</v>
      </c>
      <c r="I14" s="3">
        <f>'[5]Cumulative Stats'!$M16</f>
        <v>125</v>
      </c>
      <c r="J14" s="3">
        <f>'[6]Cumulative Stats'!$M16</f>
        <v>114</v>
      </c>
      <c r="K14" s="3">
        <f>'[7]Cumulative Stats'!$M16</f>
        <v>101</v>
      </c>
      <c r="L14" s="3">
        <f>'[8]Cumulative Stats'!$M16</f>
        <v>104</v>
      </c>
      <c r="M14" s="3">
        <f>'[9]Cumulative Stats'!$M16</f>
        <v>131</v>
      </c>
      <c r="N14" s="3">
        <f>'[10]Cumulative Stats'!$M16</f>
        <v>115</v>
      </c>
      <c r="O14" s="3">
        <f>'[11]Cumulative Stats'!$M16</f>
        <v>101</v>
      </c>
      <c r="P14" s="3">
        <f>'[12]Cumulative Stats'!$M16</f>
        <v>121</v>
      </c>
      <c r="Q14" s="3">
        <f>'[13]Cumulative Stats'!$M16</f>
        <v>100</v>
      </c>
      <c r="R14" s="3">
        <f>'[14]Cumulative Stats'!$M16</f>
        <v>107</v>
      </c>
      <c r="S14" s="3">
        <f>'[15]Cumulative Stats'!$M16</f>
        <v>94</v>
      </c>
      <c r="T14" s="3">
        <f>'[16]Cumulative Stats'!$M16</f>
        <v>109</v>
      </c>
      <c r="U14" s="3">
        <f>'[17]Cumulative Stats'!$M16</f>
        <v>117</v>
      </c>
      <c r="V14" s="3">
        <f>'[18]Cumulative Stats'!$M16</f>
        <v>71</v>
      </c>
      <c r="W14" s="3">
        <f>'[19]Cumulative Stats'!$M16</f>
        <v>119</v>
      </c>
      <c r="X14" s="3">
        <f>'[20]Cumulative Stats'!$M16</f>
        <v>93</v>
      </c>
      <c r="Y14" s="3">
        <f>'[21]Cumulative Stats'!$M16</f>
        <v>107</v>
      </c>
      <c r="Z14" s="3">
        <f>'[22]Cumulative Stats'!$M16</f>
        <v>107</v>
      </c>
      <c r="AA14" s="3">
        <f>'[23]Cumulative Stats'!$M16</f>
        <v>108</v>
      </c>
      <c r="AB14" s="3">
        <f>'[24]Cumulative Stats'!$M16</f>
        <v>125</v>
      </c>
      <c r="AC14" s="3">
        <f>'[25]Cumulative Stats'!$M16</f>
        <v>114</v>
      </c>
      <c r="AD14" s="3">
        <f>'[26]Cumulative Stats'!$M16</f>
        <v>97</v>
      </c>
      <c r="AE14" s="3">
        <f>'[27]Cumulative Stats'!$M16</f>
        <v>114</v>
      </c>
      <c r="AF14" s="3">
        <f>'[28]Cumulative Stats'!$M16</f>
        <v>96</v>
      </c>
      <c r="AG14" s="3"/>
      <c r="AN14" s="3"/>
      <c r="AO14" s="61"/>
      <c r="AP14" s="61"/>
      <c r="AQ14" s="61"/>
      <c r="AR14" s="3" t="s">
        <v>157</v>
      </c>
      <c r="AS14" s="61">
        <f>+$Z$11</f>
        <v>548</v>
      </c>
      <c r="AT14" s="61">
        <f>+$Z$20</f>
        <v>620</v>
      </c>
      <c r="AU14" s="61">
        <f>+AT14+AS14</f>
        <v>1168</v>
      </c>
      <c r="AV14" s="11">
        <f>+AU14/PASSING!$B$1</f>
        <v>292</v>
      </c>
      <c r="AW14" s="15">
        <v>305.25</v>
      </c>
      <c r="AX14" s="4">
        <f>+AV14-AW14</f>
        <v>-13.25</v>
      </c>
      <c r="AZ14" s="4">
        <f>+AS14/PASSING!$B$1</f>
        <v>137</v>
      </c>
      <c r="BA14" s="4">
        <f>+AT14/PASSING!$B$1</f>
        <v>155</v>
      </c>
      <c r="BC14" s="4">
        <v>151.25</v>
      </c>
      <c r="BD14" s="4">
        <v>154</v>
      </c>
      <c r="BE14" s="71"/>
    </row>
    <row r="15" spans="1:57">
      <c r="A15" t="s">
        <v>9</v>
      </c>
      <c r="E15" s="3">
        <f>'[1]Cumulative Stats'!$M17</f>
        <v>53</v>
      </c>
      <c r="F15" s="3">
        <f>'[2]Cumulative Stats'!$M17</f>
        <v>47</v>
      </c>
      <c r="G15" s="3">
        <f>'[3]Cumulative Stats'!$M17</f>
        <v>53</v>
      </c>
      <c r="H15" s="3">
        <f>'[4]Cumulative Stats'!$M17</f>
        <v>68</v>
      </c>
      <c r="I15" s="3">
        <f>'[5]Cumulative Stats'!$M17</f>
        <v>59</v>
      </c>
      <c r="J15" s="3">
        <f>'[6]Cumulative Stats'!$M17</f>
        <v>49</v>
      </c>
      <c r="K15" s="3">
        <f>'[7]Cumulative Stats'!$M17</f>
        <v>55</v>
      </c>
      <c r="L15" s="3">
        <f>'[8]Cumulative Stats'!$M17</f>
        <v>58</v>
      </c>
      <c r="M15" s="3">
        <f>'[9]Cumulative Stats'!$M17</f>
        <v>74</v>
      </c>
      <c r="N15" s="3">
        <f>'[10]Cumulative Stats'!$M17</f>
        <v>63</v>
      </c>
      <c r="O15" s="3">
        <f>'[11]Cumulative Stats'!$M17</f>
        <v>52</v>
      </c>
      <c r="P15" s="3">
        <f>'[12]Cumulative Stats'!$M17</f>
        <v>61</v>
      </c>
      <c r="Q15" s="3">
        <f>'[13]Cumulative Stats'!$M17</f>
        <v>58</v>
      </c>
      <c r="R15" s="3">
        <f>'[14]Cumulative Stats'!$M17</f>
        <v>59</v>
      </c>
      <c r="S15" s="3">
        <f>'[15]Cumulative Stats'!$M17</f>
        <v>47</v>
      </c>
      <c r="T15" s="3">
        <f>'[16]Cumulative Stats'!$M17</f>
        <v>55</v>
      </c>
      <c r="U15" s="3">
        <f>'[17]Cumulative Stats'!$M17</f>
        <v>57</v>
      </c>
      <c r="V15" s="3">
        <f>'[18]Cumulative Stats'!$M17</f>
        <v>37</v>
      </c>
      <c r="W15" s="3">
        <f>'[19]Cumulative Stats'!$M17</f>
        <v>58</v>
      </c>
      <c r="X15" s="3">
        <f>'[20]Cumulative Stats'!$M17</f>
        <v>42</v>
      </c>
      <c r="Y15" s="3">
        <f>'[21]Cumulative Stats'!$M17</f>
        <v>56</v>
      </c>
      <c r="Z15" s="3">
        <f>'[22]Cumulative Stats'!$M17</f>
        <v>63</v>
      </c>
      <c r="AA15" s="3">
        <f>'[23]Cumulative Stats'!$M17</f>
        <v>52</v>
      </c>
      <c r="AB15" s="3">
        <f>'[24]Cumulative Stats'!$M17</f>
        <v>69</v>
      </c>
      <c r="AC15" s="3">
        <f>'[25]Cumulative Stats'!$M17</f>
        <v>56</v>
      </c>
      <c r="AD15" s="3">
        <f>'[26]Cumulative Stats'!$M17</f>
        <v>60</v>
      </c>
      <c r="AE15" s="3">
        <f>'[27]Cumulative Stats'!$M17</f>
        <v>60</v>
      </c>
      <c r="AF15" s="3">
        <f>'[28]Cumulative Stats'!$M17</f>
        <v>49</v>
      </c>
      <c r="AG15" s="3"/>
      <c r="AN15" s="3"/>
      <c r="AO15" s="61"/>
      <c r="AP15" s="61"/>
      <c r="AQ15" s="61"/>
      <c r="AR15" s="3" t="s">
        <v>148</v>
      </c>
      <c r="AS15" s="61">
        <f>+$I$11</f>
        <v>512</v>
      </c>
      <c r="AT15" s="61">
        <f>+$I$20</f>
        <v>663</v>
      </c>
      <c r="AU15" s="61">
        <f>+AT15+AS15</f>
        <v>1175</v>
      </c>
      <c r="AV15" s="11">
        <f>+AU15/PASSING!$B$1</f>
        <v>293.75</v>
      </c>
      <c r="AW15" s="15">
        <v>278.0625</v>
      </c>
      <c r="AX15" s="4">
        <f>+AV15-AW15</f>
        <v>15.6875</v>
      </c>
      <c r="AZ15" s="4">
        <f>+AS15/PASSING!$B$1</f>
        <v>128</v>
      </c>
      <c r="BA15" s="4">
        <f>+AT15/PASSING!$B$1</f>
        <v>165.75</v>
      </c>
      <c r="BC15" s="4">
        <v>123.6875</v>
      </c>
      <c r="BD15" s="4">
        <v>154.375</v>
      </c>
      <c r="BE15" s="71"/>
    </row>
    <row r="16" spans="1:57">
      <c r="A16" t="s">
        <v>10</v>
      </c>
      <c r="E16" s="4">
        <f>'[1]Cumulative Stats'!$M18</f>
        <v>57.608695652173914</v>
      </c>
      <c r="F16" s="4">
        <f>'[2]Cumulative Stats'!$M18</f>
        <v>57.317073170731703</v>
      </c>
      <c r="G16" s="4">
        <f>'[3]Cumulative Stats'!$M18</f>
        <v>62.352941176470587</v>
      </c>
      <c r="H16" s="4">
        <f>'[4]Cumulative Stats'!$M18</f>
        <v>50.746268656716417</v>
      </c>
      <c r="I16" s="4">
        <f>'[5]Cumulative Stats'!$M18</f>
        <v>47.199999999999996</v>
      </c>
      <c r="J16" s="4">
        <f>'[6]Cumulative Stats'!$M18</f>
        <v>42.982456140350877</v>
      </c>
      <c r="K16" s="4">
        <f>'[7]Cumulative Stats'!$M18</f>
        <v>54.455445544554458</v>
      </c>
      <c r="L16" s="4">
        <f>'[8]Cumulative Stats'!$M18</f>
        <v>55.769230769230774</v>
      </c>
      <c r="M16" s="4">
        <f>'[9]Cumulative Stats'!$M18</f>
        <v>56.488549618320619</v>
      </c>
      <c r="N16" s="4">
        <f>'[10]Cumulative Stats'!$M18</f>
        <v>54.782608695652172</v>
      </c>
      <c r="O16" s="4">
        <f>'[11]Cumulative Stats'!$M18</f>
        <v>51.485148514851488</v>
      </c>
      <c r="P16" s="4">
        <f>'[12]Cumulative Stats'!$M18</f>
        <v>50.413223140495866</v>
      </c>
      <c r="Q16" s="4">
        <f>'[13]Cumulative Stats'!$M18</f>
        <v>57.999999999999993</v>
      </c>
      <c r="R16" s="4">
        <f>'[14]Cumulative Stats'!$M18</f>
        <v>55.140186915887845</v>
      </c>
      <c r="S16" s="4">
        <f>'[15]Cumulative Stats'!$M18</f>
        <v>50</v>
      </c>
      <c r="T16" s="4">
        <f>'[16]Cumulative Stats'!$M18</f>
        <v>50.458715596330272</v>
      </c>
      <c r="U16" s="4">
        <f>'[17]Cumulative Stats'!$M18</f>
        <v>48.717948717948715</v>
      </c>
      <c r="V16" s="4">
        <f>'[18]Cumulative Stats'!$M18</f>
        <v>52.112676056338024</v>
      </c>
      <c r="W16" s="4">
        <f>'[19]Cumulative Stats'!$M18</f>
        <v>48.739495798319325</v>
      </c>
      <c r="X16" s="4">
        <f>'[20]Cumulative Stats'!$M18</f>
        <v>45.161290322580641</v>
      </c>
      <c r="Y16" s="4">
        <f>'[21]Cumulative Stats'!$M18</f>
        <v>52.336448598130836</v>
      </c>
      <c r="Z16" s="4">
        <f>'[22]Cumulative Stats'!$M18</f>
        <v>58.878504672897193</v>
      </c>
      <c r="AA16" s="4">
        <f>'[23]Cumulative Stats'!$M18</f>
        <v>48.148148148148145</v>
      </c>
      <c r="AB16" s="4">
        <f>'[24]Cumulative Stats'!$M18</f>
        <v>55.2</v>
      </c>
      <c r="AC16" s="4">
        <f>'[25]Cumulative Stats'!$M18</f>
        <v>49.122807017543856</v>
      </c>
      <c r="AD16" s="4">
        <f>'[26]Cumulative Stats'!$M18</f>
        <v>61.855670103092784</v>
      </c>
      <c r="AE16" s="4">
        <f>'[27]Cumulative Stats'!$M18</f>
        <v>52.631578947368418</v>
      </c>
      <c r="AF16" s="4">
        <f>'[28]Cumulative Stats'!$M18</f>
        <v>51.041666666666664</v>
      </c>
      <c r="AG16" s="4"/>
      <c r="AN16" s="3"/>
      <c r="AO16" s="61"/>
      <c r="AP16" s="61"/>
      <c r="AQ16" s="61"/>
      <c r="AR16" s="3" t="s">
        <v>156</v>
      </c>
      <c r="AS16" s="61">
        <f>+$S$11</f>
        <v>511</v>
      </c>
      <c r="AT16" s="61">
        <f>+$S$20</f>
        <v>689</v>
      </c>
      <c r="AU16" s="61">
        <f>+AT16+AS16</f>
        <v>1200</v>
      </c>
      <c r="AV16" s="11">
        <f>+AU16/PASSING!$B$1</f>
        <v>300</v>
      </c>
      <c r="AW16" s="15">
        <v>276.9375</v>
      </c>
      <c r="AX16" s="4">
        <f>+AV16-AW16</f>
        <v>23.0625</v>
      </c>
      <c r="AZ16" s="4">
        <f>+AS16/PASSING!$B$1</f>
        <v>127.75</v>
      </c>
      <c r="BA16" s="4">
        <f>+AT16/PASSING!$B$1</f>
        <v>172.25</v>
      </c>
      <c r="BC16" s="4">
        <v>129.1875</v>
      </c>
      <c r="BD16" s="4">
        <v>147.75</v>
      </c>
      <c r="BE16" s="71"/>
    </row>
    <row r="17" spans="1:57">
      <c r="A17" t="s">
        <v>11</v>
      </c>
      <c r="E17" s="3">
        <f>'[1]Cumulative Stats'!$M19</f>
        <v>629</v>
      </c>
      <c r="F17" s="3">
        <f>'[2]Cumulative Stats'!$M19</f>
        <v>548</v>
      </c>
      <c r="G17" s="3">
        <f>'[3]Cumulative Stats'!$M19</f>
        <v>741</v>
      </c>
      <c r="H17" s="3">
        <f>'[4]Cumulative Stats'!$M19</f>
        <v>957</v>
      </c>
      <c r="I17" s="3">
        <f>'[5]Cumulative Stats'!$M19</f>
        <v>703</v>
      </c>
      <c r="J17" s="3">
        <f>'[6]Cumulative Stats'!$M19</f>
        <v>581</v>
      </c>
      <c r="K17" s="3">
        <f>'[7]Cumulative Stats'!$M19</f>
        <v>678</v>
      </c>
      <c r="L17" s="3">
        <f>'[8]Cumulative Stats'!$M19</f>
        <v>980</v>
      </c>
      <c r="M17" s="3">
        <f>'[9]Cumulative Stats'!$M19</f>
        <v>909</v>
      </c>
      <c r="N17" s="3">
        <f>'[10]Cumulative Stats'!$M19</f>
        <v>735</v>
      </c>
      <c r="O17" s="3">
        <f>'[11]Cumulative Stats'!$M19</f>
        <v>748</v>
      </c>
      <c r="P17" s="3">
        <f>'[12]Cumulative Stats'!$M19</f>
        <v>732</v>
      </c>
      <c r="Q17" s="3">
        <f>'[13]Cumulative Stats'!$M19</f>
        <v>610</v>
      </c>
      <c r="R17" s="3">
        <f>'[14]Cumulative Stats'!$M19</f>
        <v>805</v>
      </c>
      <c r="S17" s="3">
        <f>'[15]Cumulative Stats'!$M19</f>
        <v>704</v>
      </c>
      <c r="T17" s="3">
        <f>'[16]Cumulative Stats'!$M19</f>
        <v>643</v>
      </c>
      <c r="U17" s="3">
        <f>'[17]Cumulative Stats'!$M19</f>
        <v>823</v>
      </c>
      <c r="V17" s="3">
        <f>'[18]Cumulative Stats'!$M19</f>
        <v>454</v>
      </c>
      <c r="W17" s="3">
        <f>'[19]Cumulative Stats'!$M19</f>
        <v>743</v>
      </c>
      <c r="X17" s="3">
        <f>'[20]Cumulative Stats'!$M19</f>
        <v>577</v>
      </c>
      <c r="Y17" s="3">
        <f>'[21]Cumulative Stats'!$M19</f>
        <v>697</v>
      </c>
      <c r="Z17" s="3">
        <f>'[22]Cumulative Stats'!$M19</f>
        <v>692</v>
      </c>
      <c r="AA17" s="3">
        <f>'[23]Cumulative Stats'!$M19</f>
        <v>498</v>
      </c>
      <c r="AB17" s="3">
        <f>'[24]Cumulative Stats'!$M19</f>
        <v>922</v>
      </c>
      <c r="AC17" s="3">
        <f>'[25]Cumulative Stats'!$M19</f>
        <v>827</v>
      </c>
      <c r="AD17" s="3">
        <f>'[26]Cumulative Stats'!$M19</f>
        <v>793</v>
      </c>
      <c r="AE17" s="3">
        <f>'[27]Cumulative Stats'!$M19</f>
        <v>576</v>
      </c>
      <c r="AF17" s="3">
        <f>'[28]Cumulative Stats'!$M19</f>
        <v>746</v>
      </c>
      <c r="AG17" s="3"/>
      <c r="AN17" s="3"/>
      <c r="AO17" s="61"/>
      <c r="AP17" s="61"/>
      <c r="AQ17" s="61"/>
      <c r="AR17" s="3" t="s">
        <v>158</v>
      </c>
      <c r="AS17" s="61">
        <f>+$AA$11</f>
        <v>741</v>
      </c>
      <c r="AT17" s="61">
        <f>+$AA$20</f>
        <v>465</v>
      </c>
      <c r="AU17" s="61">
        <f>+AT17+AS17</f>
        <v>1206</v>
      </c>
      <c r="AV17" s="11">
        <f>+AU17/PASSING!$B$1</f>
        <v>301.5</v>
      </c>
      <c r="AW17" s="15">
        <v>315.125</v>
      </c>
      <c r="AX17" s="4">
        <f>+AV17-AW17</f>
        <v>-13.625</v>
      </c>
      <c r="AZ17" s="4">
        <f>+AS17/PASSING!$B$1</f>
        <v>185.25</v>
      </c>
      <c r="BA17" s="4">
        <f>+AT17/PASSING!$B$1</f>
        <v>116.25</v>
      </c>
      <c r="BC17" s="4">
        <v>166</v>
      </c>
      <c r="BD17" s="4">
        <v>149.125</v>
      </c>
      <c r="BE17" s="71"/>
    </row>
    <row r="18" spans="1:57">
      <c r="A18" t="s">
        <v>12</v>
      </c>
      <c r="E18" s="3">
        <f>'[1]Cumulative Stats'!$M20</f>
        <v>4</v>
      </c>
      <c r="F18" s="3">
        <f>'[2]Cumulative Stats'!$M20</f>
        <v>5</v>
      </c>
      <c r="G18" s="3">
        <f>'[3]Cumulative Stats'!$M20</f>
        <v>10</v>
      </c>
      <c r="H18" s="3">
        <f>'[4]Cumulative Stats'!$M20</f>
        <v>8</v>
      </c>
      <c r="I18" s="3">
        <f>'[5]Cumulative Stats'!$M20</f>
        <v>5</v>
      </c>
      <c r="J18" s="3">
        <f>'[6]Cumulative Stats'!$M20</f>
        <v>17</v>
      </c>
      <c r="K18" s="3">
        <f>'[7]Cumulative Stats'!$M20</f>
        <v>7</v>
      </c>
      <c r="L18" s="3">
        <f>'[8]Cumulative Stats'!$M20</f>
        <v>13</v>
      </c>
      <c r="M18" s="3">
        <f>'[9]Cumulative Stats'!$M20</f>
        <v>9</v>
      </c>
      <c r="N18" s="3">
        <f>'[10]Cumulative Stats'!$M20</f>
        <v>7</v>
      </c>
      <c r="O18" s="3">
        <f>'[11]Cumulative Stats'!$M20</f>
        <v>6</v>
      </c>
      <c r="P18" s="3">
        <f>'[12]Cumulative Stats'!$M20</f>
        <v>12</v>
      </c>
      <c r="Q18" s="3">
        <f>'[13]Cumulative Stats'!$M20</f>
        <v>7</v>
      </c>
      <c r="R18" s="3">
        <f>'[14]Cumulative Stats'!$M20</f>
        <v>10</v>
      </c>
      <c r="S18" s="3">
        <f>'[15]Cumulative Stats'!$M20</f>
        <v>3</v>
      </c>
      <c r="T18" s="3">
        <f>'[16]Cumulative Stats'!$M20</f>
        <v>4</v>
      </c>
      <c r="U18" s="3">
        <f>'[17]Cumulative Stats'!$M20</f>
        <v>15</v>
      </c>
      <c r="V18" s="3">
        <f>'[18]Cumulative Stats'!$M20</f>
        <v>14</v>
      </c>
      <c r="W18" s="3">
        <f>'[19]Cumulative Stats'!$M20</f>
        <v>19</v>
      </c>
      <c r="X18" s="3">
        <f>'[20]Cumulative Stats'!$M20</f>
        <v>17</v>
      </c>
      <c r="Y18" s="3">
        <f>'[21]Cumulative Stats'!$M20</f>
        <v>9</v>
      </c>
      <c r="Z18" s="3">
        <f>'[22]Cumulative Stats'!$M20</f>
        <v>9</v>
      </c>
      <c r="AA18" s="3">
        <f>'[23]Cumulative Stats'!$M20</f>
        <v>3</v>
      </c>
      <c r="AB18" s="3">
        <f>'[24]Cumulative Stats'!$M20</f>
        <v>6</v>
      </c>
      <c r="AC18" s="3">
        <f>'[25]Cumulative Stats'!$M20</f>
        <v>6</v>
      </c>
      <c r="AD18" s="3">
        <f>'[26]Cumulative Stats'!$M20</f>
        <v>6</v>
      </c>
      <c r="AE18" s="3">
        <f>'[27]Cumulative Stats'!$M20</f>
        <v>13</v>
      </c>
      <c r="AF18" s="3">
        <f>'[28]Cumulative Stats'!$M20</f>
        <v>3</v>
      </c>
      <c r="AG18" s="3"/>
      <c r="AN18" s="3"/>
      <c r="AO18" s="61"/>
      <c r="AP18" s="61"/>
      <c r="AQ18" s="61"/>
      <c r="AR18" s="3" t="s">
        <v>147</v>
      </c>
      <c r="AS18" s="61">
        <f>+$G$11</f>
        <v>540</v>
      </c>
      <c r="AT18" s="61">
        <f>+$G$20</f>
        <v>669</v>
      </c>
      <c r="AU18" s="61">
        <f>+AT18+AS18</f>
        <v>1209</v>
      </c>
      <c r="AV18" s="11">
        <f>+AU18/PASSING!$B$1</f>
        <v>302.25</v>
      </c>
      <c r="AW18" s="15">
        <v>289.5</v>
      </c>
      <c r="AX18" s="4">
        <f>+AV18-AW18</f>
        <v>12.75</v>
      </c>
      <c r="AZ18" s="4">
        <f>+AS18/PASSING!$B$1</f>
        <v>135</v>
      </c>
      <c r="BA18" s="4">
        <f>+AT18/PASSING!$B$1</f>
        <v>167.25</v>
      </c>
      <c r="BC18" s="4">
        <v>149.75</v>
      </c>
      <c r="BD18" s="4">
        <v>139.75</v>
      </c>
      <c r="BE18" s="71"/>
    </row>
    <row r="19" spans="1:57">
      <c r="A19" t="s">
        <v>13</v>
      </c>
      <c r="E19" s="3">
        <f>'[1]Cumulative Stats'!$M21</f>
        <v>38</v>
      </c>
      <c r="F19" s="3">
        <f>'[2]Cumulative Stats'!$M21</f>
        <v>26</v>
      </c>
      <c r="G19" s="3">
        <f>'[3]Cumulative Stats'!$M21</f>
        <v>72</v>
      </c>
      <c r="H19" s="3">
        <f>'[4]Cumulative Stats'!$M21</f>
        <v>58</v>
      </c>
      <c r="I19" s="3">
        <f>'[5]Cumulative Stats'!$M21</f>
        <v>40</v>
      </c>
      <c r="J19" s="3">
        <f>'[6]Cumulative Stats'!$M21</f>
        <v>147</v>
      </c>
      <c r="K19" s="3">
        <f>'[7]Cumulative Stats'!$M21</f>
        <v>53</v>
      </c>
      <c r="L19" s="3">
        <f>'[8]Cumulative Stats'!$M21</f>
        <v>80</v>
      </c>
      <c r="M19" s="3">
        <f>'[9]Cumulative Stats'!$M21</f>
        <v>68</v>
      </c>
      <c r="N19" s="3">
        <f>'[10]Cumulative Stats'!$M21</f>
        <v>53</v>
      </c>
      <c r="O19" s="3">
        <f>'[11]Cumulative Stats'!$M21</f>
        <v>33</v>
      </c>
      <c r="P19" s="3">
        <f>'[12]Cumulative Stats'!$M21</f>
        <v>65</v>
      </c>
      <c r="Q19" s="3">
        <f>'[13]Cumulative Stats'!$M21</f>
        <v>48</v>
      </c>
      <c r="R19" s="3">
        <f>'[14]Cumulative Stats'!$M21</f>
        <v>92</v>
      </c>
      <c r="S19" s="3">
        <f>'[15]Cumulative Stats'!$M21</f>
        <v>15</v>
      </c>
      <c r="T19" s="3">
        <f>'[16]Cumulative Stats'!$M21</f>
        <v>27</v>
      </c>
      <c r="U19" s="3">
        <f>'[17]Cumulative Stats'!$M21</f>
        <v>142</v>
      </c>
      <c r="V19" s="3">
        <f>'[18]Cumulative Stats'!$M21</f>
        <v>101</v>
      </c>
      <c r="W19" s="3">
        <f>'[19]Cumulative Stats'!$M21</f>
        <v>145</v>
      </c>
      <c r="X19" s="3">
        <f>'[20]Cumulative Stats'!$M21</f>
        <v>146</v>
      </c>
      <c r="Y19" s="3">
        <f>'[21]Cumulative Stats'!$M21</f>
        <v>87</v>
      </c>
      <c r="Z19" s="3">
        <f>'[22]Cumulative Stats'!$M21</f>
        <v>72</v>
      </c>
      <c r="AA19" s="3">
        <f>'[23]Cumulative Stats'!$M21</f>
        <v>33</v>
      </c>
      <c r="AB19" s="3">
        <f>'[24]Cumulative Stats'!$M21</f>
        <v>42</v>
      </c>
      <c r="AC19" s="3">
        <f>'[25]Cumulative Stats'!$M21</f>
        <v>55</v>
      </c>
      <c r="AD19" s="3">
        <f>'[26]Cumulative Stats'!$M21</f>
        <v>35</v>
      </c>
      <c r="AE19" s="3">
        <f>'[27]Cumulative Stats'!$M21</f>
        <v>109</v>
      </c>
      <c r="AF19" s="3">
        <f>'[28]Cumulative Stats'!$M21</f>
        <v>17</v>
      </c>
      <c r="AG19" s="3"/>
      <c r="AN19" s="3"/>
      <c r="AO19" s="61"/>
      <c r="AP19" s="61"/>
      <c r="AQ19" s="61"/>
      <c r="AR19" s="3" t="s">
        <v>108</v>
      </c>
      <c r="AS19" s="61">
        <f>+$E$11</f>
        <v>654</v>
      </c>
      <c r="AT19" s="61">
        <f>+$E$20</f>
        <v>591</v>
      </c>
      <c r="AU19" s="61">
        <f>+AT19+AS19</f>
        <v>1245</v>
      </c>
      <c r="AV19" s="11">
        <f>+AU19/PASSING!$B$1</f>
        <v>311.25</v>
      </c>
      <c r="AW19" s="15">
        <v>369.4375</v>
      </c>
      <c r="AX19" s="4">
        <f>+AV19-AW19</f>
        <v>-58.1875</v>
      </c>
      <c r="AZ19" s="4">
        <f>+AS19/PASSING!$B$1</f>
        <v>163.5</v>
      </c>
      <c r="BA19" s="4">
        <f>+AT19/PASSING!$B$1</f>
        <v>147.75</v>
      </c>
      <c r="BC19" s="4">
        <v>188.125</v>
      </c>
      <c r="BD19" s="4">
        <v>181.3125</v>
      </c>
      <c r="BE19" s="71"/>
    </row>
    <row r="20" spans="1:57">
      <c r="A20" t="s">
        <v>14</v>
      </c>
      <c r="E20">
        <f>'[1]Cumulative Stats'!$M22</f>
        <v>591</v>
      </c>
      <c r="F20">
        <f>'[2]Cumulative Stats'!$M22</f>
        <v>522</v>
      </c>
      <c r="G20">
        <f>'[3]Cumulative Stats'!$M22</f>
        <v>669</v>
      </c>
      <c r="H20">
        <f>'[4]Cumulative Stats'!$M22</f>
        <v>899</v>
      </c>
      <c r="I20">
        <f>'[5]Cumulative Stats'!$M22</f>
        <v>663</v>
      </c>
      <c r="J20">
        <f>'[6]Cumulative Stats'!$M22</f>
        <v>434</v>
      </c>
      <c r="K20">
        <f>'[7]Cumulative Stats'!$M22</f>
        <v>625</v>
      </c>
      <c r="L20">
        <f>'[8]Cumulative Stats'!$M22</f>
        <v>900</v>
      </c>
      <c r="M20">
        <f>'[9]Cumulative Stats'!$M22</f>
        <v>841</v>
      </c>
      <c r="N20">
        <f>'[10]Cumulative Stats'!$M22</f>
        <v>682</v>
      </c>
      <c r="O20">
        <f>'[11]Cumulative Stats'!$M22</f>
        <v>715</v>
      </c>
      <c r="P20">
        <f>'[12]Cumulative Stats'!$M22</f>
        <v>667</v>
      </c>
      <c r="Q20">
        <f>'[13]Cumulative Stats'!$M22</f>
        <v>562</v>
      </c>
      <c r="R20">
        <f>'[14]Cumulative Stats'!$M22</f>
        <v>713</v>
      </c>
      <c r="S20">
        <f>'[15]Cumulative Stats'!$M22</f>
        <v>689</v>
      </c>
      <c r="T20">
        <f>'[16]Cumulative Stats'!$M22</f>
        <v>616</v>
      </c>
      <c r="U20">
        <f>'[17]Cumulative Stats'!$M22</f>
        <v>681</v>
      </c>
      <c r="V20">
        <f>'[18]Cumulative Stats'!$M22</f>
        <v>353</v>
      </c>
      <c r="W20">
        <f>'[19]Cumulative Stats'!$M22</f>
        <v>598</v>
      </c>
      <c r="X20">
        <f>'[20]Cumulative Stats'!$M22</f>
        <v>431</v>
      </c>
      <c r="Y20">
        <f>'[21]Cumulative Stats'!$M22</f>
        <v>610</v>
      </c>
      <c r="Z20">
        <f>'[22]Cumulative Stats'!$M22</f>
        <v>620</v>
      </c>
      <c r="AA20">
        <f>'[23]Cumulative Stats'!$M22</f>
        <v>465</v>
      </c>
      <c r="AB20">
        <f>'[24]Cumulative Stats'!$M22</f>
        <v>880</v>
      </c>
      <c r="AC20">
        <f>'[25]Cumulative Stats'!$M22</f>
        <v>772</v>
      </c>
      <c r="AD20">
        <f>'[26]Cumulative Stats'!$M22</f>
        <v>758</v>
      </c>
      <c r="AE20">
        <f>'[27]Cumulative Stats'!$M22</f>
        <v>467</v>
      </c>
      <c r="AF20">
        <f>'[28]Cumulative Stats'!$M22</f>
        <v>729</v>
      </c>
      <c r="AN20" s="3"/>
      <c r="AO20" s="61"/>
      <c r="AP20" s="61"/>
      <c r="AQ20" s="61"/>
      <c r="AR20" s="3" t="s">
        <v>109</v>
      </c>
      <c r="AS20" s="61">
        <f>+$T$11</f>
        <v>660</v>
      </c>
      <c r="AT20" s="61">
        <f>+$T$20</f>
        <v>616</v>
      </c>
      <c r="AU20" s="61">
        <f>+AT20+AS20</f>
        <v>1276</v>
      </c>
      <c r="AV20" s="11">
        <f>+AU20/PASSING!$B$1</f>
        <v>319</v>
      </c>
      <c r="AW20" s="15">
        <v>292.5</v>
      </c>
      <c r="AX20" s="4">
        <f>+AV20-AW20</f>
        <v>26.5</v>
      </c>
      <c r="AZ20" s="4">
        <f>+AS20/PASSING!$B$1</f>
        <v>165</v>
      </c>
      <c r="BA20" s="4">
        <f>+AT20/PASSING!$B$1</f>
        <v>154</v>
      </c>
      <c r="BC20" s="4">
        <v>135.875</v>
      </c>
      <c r="BD20" s="4">
        <v>156.625</v>
      </c>
      <c r="BE20" s="71"/>
    </row>
    <row r="21" spans="1:57">
      <c r="A21" t="s">
        <v>15</v>
      </c>
      <c r="E21" s="5">
        <f>'[1]Cumulative Stats'!$M23</f>
        <v>6.15625</v>
      </c>
      <c r="F21" s="5">
        <f>'[2]Cumulative Stats'!$M23</f>
        <v>6</v>
      </c>
      <c r="G21" s="5">
        <f>'[3]Cumulative Stats'!$M23</f>
        <v>7.0421052631578949</v>
      </c>
      <c r="H21" s="5">
        <f>'[4]Cumulative Stats'!$M23</f>
        <v>6.330985915492958</v>
      </c>
      <c r="I21" s="5">
        <f>'[5]Cumulative Stats'!$M23</f>
        <v>5.0999999999999996</v>
      </c>
      <c r="J21" s="5">
        <f>'[6]Cumulative Stats'!$M23</f>
        <v>3.3129770992366412</v>
      </c>
      <c r="K21" s="5">
        <f>'[7]Cumulative Stats'!$M23</f>
        <v>5.7870370370370372</v>
      </c>
      <c r="L21" s="5">
        <f>'[8]Cumulative Stats'!$M23</f>
        <v>7.6923076923076925</v>
      </c>
      <c r="M21" s="5">
        <f>'[9]Cumulative Stats'!$M23</f>
        <v>6.0071428571428571</v>
      </c>
      <c r="N21" s="5">
        <f>'[10]Cumulative Stats'!$M23</f>
        <v>5.5901639344262293</v>
      </c>
      <c r="O21" s="5">
        <f>'[11]Cumulative Stats'!$M23</f>
        <v>6.6822429906542054</v>
      </c>
      <c r="P21" s="5">
        <f>'[12]Cumulative Stats'!$M23</f>
        <v>5.0150375939849621</v>
      </c>
      <c r="Q21" s="5">
        <f>'[13]Cumulative Stats'!$M23</f>
        <v>5.2523364485981308</v>
      </c>
      <c r="R21" s="5">
        <f>'[14]Cumulative Stats'!$M23</f>
        <v>6.0940170940170937</v>
      </c>
      <c r="S21" s="5">
        <f>'[15]Cumulative Stats'!$M23</f>
        <v>7.1030927835051543</v>
      </c>
      <c r="T21" s="5">
        <f>'[16]Cumulative Stats'!$M23</f>
        <v>5.4513274336283182</v>
      </c>
      <c r="U21" s="5">
        <f>'[17]Cumulative Stats'!$M23</f>
        <v>5.1590909090909092</v>
      </c>
      <c r="V21" s="5">
        <f>'[18]Cumulative Stats'!$M23</f>
        <v>4.1529411764705886</v>
      </c>
      <c r="W21" s="5">
        <f>'[19]Cumulative Stats'!$M23</f>
        <v>4.333333333333333</v>
      </c>
      <c r="X21" s="5">
        <f>'[20]Cumulative Stats'!$M23</f>
        <v>3.918181818181818</v>
      </c>
      <c r="Y21" s="5">
        <f>'[21]Cumulative Stats'!$M23</f>
        <v>5.2586206896551726</v>
      </c>
      <c r="Z21" s="5">
        <f>'[22]Cumulative Stats'!$M23</f>
        <v>5.3448275862068968</v>
      </c>
      <c r="AA21" s="5">
        <f>'[23]Cumulative Stats'!$M23</f>
        <v>4.1891891891891895</v>
      </c>
      <c r="AB21" s="5">
        <f>'[24]Cumulative Stats'!$M23</f>
        <v>6.7175572519083966</v>
      </c>
      <c r="AC21" s="5">
        <f>'[25]Cumulative Stats'!$M23</f>
        <v>6.4333333333333336</v>
      </c>
      <c r="AD21" s="5">
        <f>'[26]Cumulative Stats'!$M23</f>
        <v>7.3592233009708741</v>
      </c>
      <c r="AE21" s="5">
        <f>'[27]Cumulative Stats'!$M23</f>
        <v>3.6771653543307088</v>
      </c>
      <c r="AF21" s="5">
        <f>'[28]Cumulative Stats'!$M23</f>
        <v>7.3636363636363633</v>
      </c>
      <c r="AG21" s="5"/>
      <c r="AN21" s="3"/>
      <c r="AO21" s="61"/>
      <c r="AP21" s="61"/>
      <c r="AQ21" s="61"/>
      <c r="AR21" s="3" t="s">
        <v>151</v>
      </c>
      <c r="AS21" s="61">
        <f>+$L$11</f>
        <v>390</v>
      </c>
      <c r="AT21" s="61">
        <f>+$L$20</f>
        <v>900</v>
      </c>
      <c r="AU21" s="61">
        <f>+AT21+AS21</f>
        <v>1290</v>
      </c>
      <c r="AV21" s="11">
        <f>+AU21/PASSING!$B$1</f>
        <v>322.5</v>
      </c>
      <c r="AW21" s="15">
        <v>323.0625</v>
      </c>
      <c r="AX21" s="4">
        <f>+AV21-AW21</f>
        <v>-0.5625</v>
      </c>
      <c r="AZ21" s="4">
        <f>+AS21/PASSING!$B$1</f>
        <v>97.5</v>
      </c>
      <c r="BA21" s="4">
        <f>+AT21/PASSING!$B$1</f>
        <v>225</v>
      </c>
      <c r="BC21" s="4">
        <v>141.3125</v>
      </c>
      <c r="BD21" s="4">
        <v>181.75</v>
      </c>
      <c r="BE21" s="71"/>
    </row>
    <row r="22" spans="1:57">
      <c r="A22" t="s">
        <v>16</v>
      </c>
      <c r="E22" s="5">
        <f>'[1]Cumulative Stats'!$M24</f>
        <v>11.867924528301886</v>
      </c>
      <c r="F22" s="5">
        <f>'[2]Cumulative Stats'!$M24</f>
        <v>11.659574468085106</v>
      </c>
      <c r="G22" s="5">
        <f>'[3]Cumulative Stats'!$M24</f>
        <v>13.981132075471699</v>
      </c>
      <c r="H22" s="5">
        <f>'[4]Cumulative Stats'!$M24</f>
        <v>14.073529411764707</v>
      </c>
      <c r="I22" s="5">
        <f>'[5]Cumulative Stats'!$M24</f>
        <v>11.915254237288135</v>
      </c>
      <c r="J22" s="5">
        <f>'[6]Cumulative Stats'!$M24</f>
        <v>11.857142857142858</v>
      </c>
      <c r="K22" s="5">
        <f>'[7]Cumulative Stats'!$M24</f>
        <v>12.327272727272728</v>
      </c>
      <c r="L22" s="5">
        <f>'[8]Cumulative Stats'!$M24</f>
        <v>16.896551724137932</v>
      </c>
      <c r="M22" s="5">
        <f>'[9]Cumulative Stats'!$M24</f>
        <v>12.283783783783784</v>
      </c>
      <c r="N22" s="5">
        <f>'[10]Cumulative Stats'!$M24</f>
        <v>11.666666666666666</v>
      </c>
      <c r="O22" s="5">
        <f>'[11]Cumulative Stats'!$M24</f>
        <v>14.384615384615385</v>
      </c>
      <c r="P22" s="5">
        <f>'[12]Cumulative Stats'!$M24</f>
        <v>12</v>
      </c>
      <c r="Q22" s="5">
        <f>'[13]Cumulative Stats'!$M24</f>
        <v>10.517241379310345</v>
      </c>
      <c r="R22" s="5">
        <f>'[14]Cumulative Stats'!$M24</f>
        <v>13.64406779661017</v>
      </c>
      <c r="S22" s="5">
        <f>'[15]Cumulative Stats'!$M24</f>
        <v>14.978723404255319</v>
      </c>
      <c r="T22" s="5">
        <f>'[16]Cumulative Stats'!$M24</f>
        <v>11.690909090909091</v>
      </c>
      <c r="U22" s="5">
        <f>'[17]Cumulative Stats'!$M24</f>
        <v>14.43859649122807</v>
      </c>
      <c r="V22" s="5">
        <f>'[18]Cumulative Stats'!$M24</f>
        <v>12.27027027027027</v>
      </c>
      <c r="W22" s="5">
        <f>'[19]Cumulative Stats'!$M24</f>
        <v>12.810344827586206</v>
      </c>
      <c r="X22" s="5">
        <f>'[20]Cumulative Stats'!$M24</f>
        <v>13.738095238095237</v>
      </c>
      <c r="Y22" s="5">
        <f>'[21]Cumulative Stats'!$M24</f>
        <v>12.446428571428571</v>
      </c>
      <c r="Z22" s="5">
        <f>'[22]Cumulative Stats'!$M24</f>
        <v>10.984126984126984</v>
      </c>
      <c r="AA22" s="5">
        <f>'[23]Cumulative Stats'!$M24</f>
        <v>9.5769230769230766</v>
      </c>
      <c r="AB22" s="5">
        <f>'[24]Cumulative Stats'!$M24</f>
        <v>13.362318840579711</v>
      </c>
      <c r="AC22" s="5">
        <f>'[25]Cumulative Stats'!$M24</f>
        <v>14.767857142857142</v>
      </c>
      <c r="AD22" s="5">
        <f>'[26]Cumulative Stats'!$M24</f>
        <v>13.216666666666667</v>
      </c>
      <c r="AE22" s="5">
        <f>'[27]Cumulative Stats'!$M24</f>
        <v>9.6</v>
      </c>
      <c r="AF22" s="5">
        <f>'[28]Cumulative Stats'!$M24</f>
        <v>15.224489795918368</v>
      </c>
      <c r="AG22" s="5"/>
      <c r="AN22" s="3"/>
      <c r="AO22" s="61"/>
      <c r="AP22" s="61"/>
      <c r="AQ22" s="61"/>
      <c r="AR22" s="3" t="s">
        <v>116</v>
      </c>
      <c r="AS22" s="61">
        <f>+$AB$11</f>
        <v>411</v>
      </c>
      <c r="AT22" s="61">
        <f>+$AB$20</f>
        <v>880</v>
      </c>
      <c r="AU22" s="61">
        <f>+AT22+AS22</f>
        <v>1291</v>
      </c>
      <c r="AV22" s="11">
        <f>+AU22/PASSING!$B$1</f>
        <v>322.75</v>
      </c>
      <c r="AW22" s="15">
        <v>289.6875</v>
      </c>
      <c r="AX22" s="4">
        <f>+AV22-AW22</f>
        <v>33.0625</v>
      </c>
      <c r="AZ22" s="4">
        <f>+AS22/PASSING!$B$1</f>
        <v>102.75</v>
      </c>
      <c r="BA22" s="4">
        <f>+AT22/PASSING!$B$1</f>
        <v>220</v>
      </c>
      <c r="BC22" s="4">
        <v>116.375</v>
      </c>
      <c r="BD22" s="4">
        <v>173.3125</v>
      </c>
      <c r="BE22" s="71"/>
    </row>
    <row r="23" spans="1:57">
      <c r="AN23" s="3"/>
      <c r="AO23" s="61"/>
      <c r="AP23" s="61"/>
      <c r="AQ23" s="61"/>
      <c r="AR23" s="3" t="s">
        <v>153</v>
      </c>
      <c r="AS23" s="61">
        <f>+$N$11</f>
        <v>652</v>
      </c>
      <c r="AT23" s="61">
        <f>+$N$20</f>
        <v>682</v>
      </c>
      <c r="AU23" s="61">
        <f>+AT23+AS23</f>
        <v>1334</v>
      </c>
      <c r="AV23" s="11">
        <f>+AU23/PASSING!$B$1</f>
        <v>333.5</v>
      </c>
      <c r="AW23" s="15">
        <v>345.25</v>
      </c>
      <c r="AX23" s="4">
        <f>+AV23-AW23</f>
        <v>-11.75</v>
      </c>
      <c r="AZ23" s="4">
        <f>+AS23/PASSING!$B$1</f>
        <v>163</v>
      </c>
      <c r="BA23" s="4">
        <f>+AT23/PASSING!$B$1</f>
        <v>170.5</v>
      </c>
      <c r="BC23" s="4">
        <v>168.8125</v>
      </c>
      <c r="BD23" s="4">
        <v>176.4375</v>
      </c>
      <c r="BE23" s="71"/>
    </row>
    <row r="24" spans="1:57">
      <c r="A24" s="1" t="s">
        <v>88</v>
      </c>
      <c r="E24" s="11">
        <f>+E25/PASSING!$B$1</f>
        <v>311.25</v>
      </c>
      <c r="F24" s="11">
        <f>+F25/PASSING!$B$1</f>
        <v>335</v>
      </c>
      <c r="G24" s="11">
        <f>+G25/PASSING!$B$1</f>
        <v>302.25</v>
      </c>
      <c r="H24" s="11">
        <f>+H25/PASSING!$B$1</f>
        <v>382.5</v>
      </c>
      <c r="I24" s="11">
        <f>+I25/PASSING!$B$1</f>
        <v>293.75</v>
      </c>
      <c r="J24" s="11">
        <f>+J25/PASSING!$B$1</f>
        <v>240.25</v>
      </c>
      <c r="K24" s="11">
        <f>+K25/PASSING!$B$1</f>
        <v>281.5</v>
      </c>
      <c r="L24" s="11">
        <f>+L25/PASSING!$B$1</f>
        <v>322.5</v>
      </c>
      <c r="M24" s="11">
        <f>+M25/PASSING!$B$1</f>
        <v>291</v>
      </c>
      <c r="N24" s="11">
        <f>+N25/PASSING!$B$1</f>
        <v>333.5</v>
      </c>
      <c r="O24" s="11">
        <f>+O25/PASSING!$B$1</f>
        <v>355.25</v>
      </c>
      <c r="P24" s="11">
        <f>+P25/PASSING!$B$1</f>
        <v>240.25</v>
      </c>
      <c r="Q24" s="11">
        <f>+Q25/PASSING!$B$1</f>
        <v>282</v>
      </c>
      <c r="R24" s="11">
        <f>+R25/PASSING!$B$1</f>
        <v>359.75</v>
      </c>
      <c r="S24" s="11">
        <f>+S25/PASSING!$B$1</f>
        <v>300</v>
      </c>
      <c r="T24" s="11">
        <f>+T25/PASSING!$B$1</f>
        <v>319</v>
      </c>
      <c r="U24" s="11">
        <f>+U25/PASSING!$B$1</f>
        <v>264</v>
      </c>
      <c r="V24" s="11">
        <f>+V25/PASSING!$B$1</f>
        <v>266</v>
      </c>
      <c r="W24" s="11">
        <f>+W25/PASSING!$B$1</f>
        <v>234.75</v>
      </c>
      <c r="X24" s="11">
        <f>+X25/PASSING!$B$1</f>
        <v>260</v>
      </c>
      <c r="Y24" s="11">
        <f>+Y25/PASSING!$B$1</f>
        <v>276</v>
      </c>
      <c r="Z24" s="11">
        <f>+Z25/PASSING!$B$1</f>
        <v>292</v>
      </c>
      <c r="AA24" s="11">
        <f>+AA25/PASSING!$B$1</f>
        <v>301.5</v>
      </c>
      <c r="AB24" s="11">
        <f>+AB25/PASSING!$B$1</f>
        <v>322.75</v>
      </c>
      <c r="AC24" s="11">
        <f>+AC25/PASSING!$B$1</f>
        <v>361</v>
      </c>
      <c r="AD24" s="11">
        <f>+AD25/PASSING!$B$1</f>
        <v>463.25</v>
      </c>
      <c r="AE24" s="11">
        <f>+AE25/PASSING!$B$1</f>
        <v>209.5</v>
      </c>
      <c r="AF24" s="11">
        <f>+AF25/PASSING!$B$1</f>
        <v>384.25</v>
      </c>
      <c r="AG24" s="11"/>
      <c r="AN24" s="3"/>
      <c r="AO24" s="61"/>
      <c r="AP24" s="61"/>
      <c r="AQ24" s="61"/>
      <c r="AR24" s="3" t="s">
        <v>146</v>
      </c>
      <c r="AS24" s="61">
        <f>+$F$11</f>
        <v>818</v>
      </c>
      <c r="AT24" s="61">
        <f>+$F$20</f>
        <v>522</v>
      </c>
      <c r="AU24" s="61">
        <f>+AT24+AS24</f>
        <v>1340</v>
      </c>
      <c r="AV24" s="11">
        <f>+AU24/PASSING!$B$1</f>
        <v>335</v>
      </c>
      <c r="AW24" s="15">
        <v>324.25</v>
      </c>
      <c r="AX24" s="4">
        <f>+AV24-AW24</f>
        <v>10.75</v>
      </c>
      <c r="AZ24" s="4">
        <f>+AS24/PASSING!$B$1</f>
        <v>204.5</v>
      </c>
      <c r="BA24" s="4">
        <f>+AT24/PASSING!$B$1</f>
        <v>130.5</v>
      </c>
      <c r="BC24" s="4">
        <v>201.75</v>
      </c>
      <c r="BD24" s="4">
        <v>122.5</v>
      </c>
      <c r="BE24" s="71"/>
    </row>
    <row r="25" spans="1:57">
      <c r="A25" t="s">
        <v>17</v>
      </c>
      <c r="E25">
        <f>'[1]Cumulative Stats'!$M27</f>
        <v>1245</v>
      </c>
      <c r="F25">
        <f>'[2]Cumulative Stats'!$M27</f>
        <v>1340</v>
      </c>
      <c r="G25">
        <f>'[3]Cumulative Stats'!$M27</f>
        <v>1209</v>
      </c>
      <c r="H25">
        <f>'[4]Cumulative Stats'!$M27</f>
        <v>1530</v>
      </c>
      <c r="I25">
        <f>'[5]Cumulative Stats'!$M27</f>
        <v>1175</v>
      </c>
      <c r="J25">
        <f>'[6]Cumulative Stats'!$M27</f>
        <v>961</v>
      </c>
      <c r="K25">
        <f>'[7]Cumulative Stats'!$M27</f>
        <v>1126</v>
      </c>
      <c r="L25">
        <f>'[8]Cumulative Stats'!$M27</f>
        <v>1290</v>
      </c>
      <c r="M25">
        <f>'[9]Cumulative Stats'!$M27</f>
        <v>1164</v>
      </c>
      <c r="N25">
        <f>'[10]Cumulative Stats'!$M27</f>
        <v>1334</v>
      </c>
      <c r="O25">
        <f>'[11]Cumulative Stats'!$M27</f>
        <v>1421</v>
      </c>
      <c r="P25">
        <f>'[12]Cumulative Stats'!$M27</f>
        <v>961</v>
      </c>
      <c r="Q25">
        <f>'[13]Cumulative Stats'!$M27</f>
        <v>1128</v>
      </c>
      <c r="R25">
        <f>'[14]Cumulative Stats'!$M27</f>
        <v>1439</v>
      </c>
      <c r="S25">
        <f>'[15]Cumulative Stats'!$M27</f>
        <v>1200</v>
      </c>
      <c r="T25">
        <f>'[16]Cumulative Stats'!$M27</f>
        <v>1276</v>
      </c>
      <c r="U25">
        <f>'[17]Cumulative Stats'!$M27</f>
        <v>1056</v>
      </c>
      <c r="V25">
        <f>'[18]Cumulative Stats'!$M27</f>
        <v>1064</v>
      </c>
      <c r="W25">
        <f>'[19]Cumulative Stats'!$M27</f>
        <v>939</v>
      </c>
      <c r="X25">
        <f>'[20]Cumulative Stats'!$M27</f>
        <v>1040</v>
      </c>
      <c r="Y25">
        <f>'[21]Cumulative Stats'!$M27</f>
        <v>1104</v>
      </c>
      <c r="Z25">
        <f>'[22]Cumulative Stats'!$M27</f>
        <v>1168</v>
      </c>
      <c r="AA25">
        <f>'[23]Cumulative Stats'!$M27</f>
        <v>1206</v>
      </c>
      <c r="AB25">
        <f>'[24]Cumulative Stats'!$M27</f>
        <v>1291</v>
      </c>
      <c r="AC25">
        <f>'[25]Cumulative Stats'!$M27</f>
        <v>1444</v>
      </c>
      <c r="AD25">
        <f>'[26]Cumulative Stats'!$M27</f>
        <v>1853</v>
      </c>
      <c r="AE25">
        <f>'[27]Cumulative Stats'!$M27</f>
        <v>838</v>
      </c>
      <c r="AF25">
        <f>'[28]Cumulative Stats'!$M27</f>
        <v>1537</v>
      </c>
      <c r="AN25" s="3"/>
      <c r="AO25" s="61"/>
      <c r="AP25" s="61"/>
      <c r="AQ25" s="61"/>
      <c r="AR25" s="3" t="s">
        <v>154</v>
      </c>
      <c r="AS25" s="61">
        <f>+$O$11</f>
        <v>706</v>
      </c>
      <c r="AT25" s="61">
        <f>+$O$20</f>
        <v>715</v>
      </c>
      <c r="AU25" s="61">
        <f>+AT25+AS25</f>
        <v>1421</v>
      </c>
      <c r="AV25" s="11">
        <f>+AU25/PASSING!$B$1</f>
        <v>355.25</v>
      </c>
      <c r="AW25" s="15">
        <v>305.875</v>
      </c>
      <c r="AX25" s="4">
        <f>+AV25-AW25</f>
        <v>49.375</v>
      </c>
      <c r="AZ25" s="4">
        <f>+AS25/PASSING!$B$1</f>
        <v>176.5</v>
      </c>
      <c r="BA25" s="4">
        <f>+AT25/PASSING!$B$1</f>
        <v>178.75</v>
      </c>
      <c r="BC25" s="4">
        <v>136.4375</v>
      </c>
      <c r="BD25" s="4">
        <v>169.4375</v>
      </c>
      <c r="BE25" s="71"/>
    </row>
    <row r="26" spans="1:57">
      <c r="A26" t="s">
        <v>18</v>
      </c>
      <c r="E26" s="5">
        <f>'[1]Cumulative Stats'!$M28</f>
        <v>52.53012048192771</v>
      </c>
      <c r="F26" s="5">
        <f>'[2]Cumulative Stats'!$M28</f>
        <v>61.044776119402989</v>
      </c>
      <c r="G26" s="5">
        <f>'[3]Cumulative Stats'!$M28</f>
        <v>44.665012406947888</v>
      </c>
      <c r="H26" s="5">
        <f>'[4]Cumulative Stats'!$M28</f>
        <v>41.241830065359473</v>
      </c>
      <c r="I26" s="5">
        <f>'[5]Cumulative Stats'!$M28</f>
        <v>43.574468085106382</v>
      </c>
      <c r="J26" s="5">
        <f>'[6]Cumulative Stats'!$M28</f>
        <v>54.838709677419352</v>
      </c>
      <c r="K26" s="5">
        <f>'[7]Cumulative Stats'!$M28</f>
        <v>44.493783303730019</v>
      </c>
      <c r="L26" s="5">
        <f>'[8]Cumulative Stats'!$M28</f>
        <v>30.232558139534881</v>
      </c>
      <c r="M26" s="5">
        <f>'[9]Cumulative Stats'!$M28</f>
        <v>27.749140893470791</v>
      </c>
      <c r="N26" s="5">
        <f>'[10]Cumulative Stats'!$M28</f>
        <v>48.875562218890558</v>
      </c>
      <c r="O26" s="5">
        <f>'[11]Cumulative Stats'!$M28</f>
        <v>49.683321604503874</v>
      </c>
      <c r="P26" s="5">
        <f>'[12]Cumulative Stats'!$M28</f>
        <v>30.593132154006241</v>
      </c>
      <c r="Q26" s="5">
        <f>'[13]Cumulative Stats'!$M28</f>
        <v>50.177304964539005</v>
      </c>
      <c r="R26" s="5">
        <f>'[14]Cumulative Stats'!$M28</f>
        <v>50.451702571230015</v>
      </c>
      <c r="S26" s="5">
        <f>'[15]Cumulative Stats'!$M28</f>
        <v>42.583333333333336</v>
      </c>
      <c r="T26" s="5">
        <f>'[16]Cumulative Stats'!$M28</f>
        <v>51.724137931034484</v>
      </c>
      <c r="U26" s="5">
        <f>'[17]Cumulative Stats'!$M28</f>
        <v>35.511363636363633</v>
      </c>
      <c r="V26" s="5">
        <f>'[18]Cumulative Stats'!$M28</f>
        <v>66.823308270676691</v>
      </c>
      <c r="W26" s="5">
        <f>'[19]Cumulative Stats'!$M28</f>
        <v>36.315228966986155</v>
      </c>
      <c r="X26" s="5">
        <f>'[20]Cumulative Stats'!$M28</f>
        <v>58.557692307692314</v>
      </c>
      <c r="Y26" s="5">
        <f>'[21]Cumulative Stats'!$M28</f>
        <v>44.746376811594203</v>
      </c>
      <c r="Z26" s="5">
        <f>'[22]Cumulative Stats'!$M28</f>
        <v>46.917808219178085</v>
      </c>
      <c r="AA26" s="5">
        <f>'[23]Cumulative Stats'!$M28</f>
        <v>61.442786069651746</v>
      </c>
      <c r="AB26" s="5">
        <f>'[24]Cumulative Stats'!$M28</f>
        <v>31.835786212238578</v>
      </c>
      <c r="AC26" s="5">
        <f>'[25]Cumulative Stats'!$M28</f>
        <v>46.53739612188366</v>
      </c>
      <c r="AD26" s="5">
        <f>'[26]Cumulative Stats'!$M28</f>
        <v>59.093362115488404</v>
      </c>
      <c r="AE26" s="5">
        <f>'[27]Cumulative Stats'!$M28</f>
        <v>44.272076372315034</v>
      </c>
      <c r="AF26" s="5">
        <f>'[28]Cumulative Stats'!$M28</f>
        <v>52.569941444372148</v>
      </c>
      <c r="AG26" s="5"/>
      <c r="AN26" s="3"/>
      <c r="AO26" s="61"/>
      <c r="AP26" s="61"/>
      <c r="AQ26" s="61"/>
      <c r="AR26" s="3" t="s">
        <v>188</v>
      </c>
      <c r="AS26" s="61">
        <f>+$R$11</f>
        <v>726</v>
      </c>
      <c r="AT26" s="61">
        <f>+$R$20</f>
        <v>713</v>
      </c>
      <c r="AU26" s="61">
        <f>+AT26+AS26</f>
        <v>1439</v>
      </c>
      <c r="AV26" s="11">
        <f>+AU26/PASSING!$B$1</f>
        <v>359.75</v>
      </c>
      <c r="AW26" s="15">
        <v>344.875</v>
      </c>
      <c r="AX26" s="4">
        <f>+AV26-AW26</f>
        <v>14.875</v>
      </c>
      <c r="AZ26" s="4">
        <f>+AS26/PASSING!$B$1</f>
        <v>181.5</v>
      </c>
      <c r="BA26" s="4">
        <f>+AT26/PASSING!$B$1</f>
        <v>178.25</v>
      </c>
      <c r="BC26" s="4">
        <v>157.0625</v>
      </c>
      <c r="BD26" s="4">
        <v>187.8125</v>
      </c>
      <c r="BE26" s="71"/>
    </row>
    <row r="27" spans="1:57">
      <c r="A27" s="1" t="s">
        <v>19</v>
      </c>
      <c r="E27" s="5">
        <f>'[1]Cumulative Stats'!$M29</f>
        <v>47.46987951807229</v>
      </c>
      <c r="F27" s="5">
        <f>'[2]Cumulative Stats'!$M29</f>
        <v>38.955223880597018</v>
      </c>
      <c r="G27" s="5">
        <f>'[3]Cumulative Stats'!$M29</f>
        <v>55.334987593052112</v>
      </c>
      <c r="H27" s="5">
        <f>'[4]Cumulative Stats'!$M29</f>
        <v>58.758169934640527</v>
      </c>
      <c r="I27" s="5">
        <f>'[5]Cumulative Stats'!$M29</f>
        <v>56.425531914893611</v>
      </c>
      <c r="J27" s="5">
        <f>'[6]Cumulative Stats'!$M29</f>
        <v>45.161290322580641</v>
      </c>
      <c r="K27" s="5">
        <f>'[7]Cumulative Stats'!$M29</f>
        <v>55.506216696269981</v>
      </c>
      <c r="L27" s="5">
        <f>'[8]Cumulative Stats'!$M29</f>
        <v>69.767441860465112</v>
      </c>
      <c r="M27" s="5">
        <f>'[9]Cumulative Stats'!$M29</f>
        <v>72.250859106529205</v>
      </c>
      <c r="N27" s="5">
        <f>'[10]Cumulative Stats'!$M29</f>
        <v>51.124437781109442</v>
      </c>
      <c r="O27" s="5">
        <f>'[11]Cumulative Stats'!$M29</f>
        <v>50.316678395496126</v>
      </c>
      <c r="P27" s="5">
        <f>'[12]Cumulative Stats'!$M29</f>
        <v>69.406867845993759</v>
      </c>
      <c r="Q27" s="5">
        <f>'[13]Cumulative Stats'!$M29</f>
        <v>49.822695035460995</v>
      </c>
      <c r="R27" s="5">
        <f>'[14]Cumulative Stats'!$M29</f>
        <v>49.548297428769978</v>
      </c>
      <c r="S27" s="5">
        <f>'[15]Cumulative Stats'!$M29</f>
        <v>57.416666666666671</v>
      </c>
      <c r="T27" s="5">
        <f>'[16]Cumulative Stats'!$M29</f>
        <v>48.275862068965516</v>
      </c>
      <c r="U27" s="5">
        <f>'[17]Cumulative Stats'!$M29</f>
        <v>64.48863636363636</v>
      </c>
      <c r="V27" s="5">
        <f>'[18]Cumulative Stats'!$M29</f>
        <v>33.176691729323309</v>
      </c>
      <c r="W27" s="5">
        <f>'[19]Cumulative Stats'!$M29</f>
        <v>63.684771033013845</v>
      </c>
      <c r="X27" s="5">
        <f>'[20]Cumulative Stats'!$M29</f>
        <v>41.442307692307693</v>
      </c>
      <c r="Y27" s="5">
        <f>'[21]Cumulative Stats'!$M29</f>
        <v>55.253623188405797</v>
      </c>
      <c r="Z27" s="5">
        <f>'[22]Cumulative Stats'!$M29</f>
        <v>53.082191780821915</v>
      </c>
      <c r="AA27" s="5">
        <f>'[23]Cumulative Stats'!$M29</f>
        <v>38.557213930348261</v>
      </c>
      <c r="AB27" s="5">
        <f>'[24]Cumulative Stats'!$M29</f>
        <v>68.164213787761426</v>
      </c>
      <c r="AC27" s="5">
        <f>'[25]Cumulative Stats'!$M29</f>
        <v>53.46260387811634</v>
      </c>
      <c r="AD27" s="5">
        <f>'[26]Cumulative Stats'!$M29</f>
        <v>40.906637884511603</v>
      </c>
      <c r="AE27" s="5">
        <f>'[27]Cumulative Stats'!$M29</f>
        <v>55.727923627684959</v>
      </c>
      <c r="AF27" s="5">
        <f>'[28]Cumulative Stats'!$M29</f>
        <v>47.430058555627845</v>
      </c>
      <c r="AG27" s="5"/>
      <c r="AN27" s="3"/>
      <c r="AO27" s="61"/>
      <c r="AP27" s="61"/>
      <c r="AQ27" s="61"/>
      <c r="AR27" s="3" t="s">
        <v>119</v>
      </c>
      <c r="AS27" s="61">
        <f>+$AC$11</f>
        <v>672</v>
      </c>
      <c r="AT27" s="61">
        <f>+$AC$20</f>
        <v>772</v>
      </c>
      <c r="AU27" s="61">
        <f>+AT27+AS27</f>
        <v>1444</v>
      </c>
      <c r="AV27" s="11">
        <f>+AU27/PASSING!$B$1</f>
        <v>361</v>
      </c>
      <c r="AW27" s="15">
        <v>296.6875</v>
      </c>
      <c r="AX27" s="4">
        <f>+AV27-AW27</f>
        <v>64.3125</v>
      </c>
      <c r="AZ27" s="4">
        <f>+AS27/PASSING!$B$1</f>
        <v>168</v>
      </c>
      <c r="BA27" s="4">
        <f>+AT27/PASSING!$B$1</f>
        <v>193</v>
      </c>
      <c r="BC27" s="4">
        <v>149.75</v>
      </c>
      <c r="BD27" s="4">
        <v>146.9375</v>
      </c>
      <c r="BE27" s="71"/>
    </row>
    <row r="28" spans="1:57">
      <c r="AN28" s="3"/>
      <c r="AO28" s="61"/>
      <c r="AP28" s="61"/>
      <c r="AQ28" s="61"/>
      <c r="AR28" s="3" t="s">
        <v>110</v>
      </c>
      <c r="AS28" s="61">
        <f>+$H$11</f>
        <v>631</v>
      </c>
      <c r="AT28" s="61">
        <f>+$H$20</f>
        <v>899</v>
      </c>
      <c r="AU28" s="61">
        <f>+AT28+AS28</f>
        <v>1530</v>
      </c>
      <c r="AV28" s="11">
        <f>+AU28/PASSING!$B$1</f>
        <v>382.5</v>
      </c>
      <c r="AW28" s="15">
        <v>334.5</v>
      </c>
      <c r="AX28" s="4">
        <f>+AV28-AW28</f>
        <v>48</v>
      </c>
      <c r="AZ28" s="4">
        <f>+AS28/PASSING!$B$1</f>
        <v>157.75</v>
      </c>
      <c r="BA28" s="4">
        <f>+AT28/PASSING!$B$1</f>
        <v>224.75</v>
      </c>
      <c r="BC28" s="4">
        <v>134.3125</v>
      </c>
      <c r="BD28" s="4">
        <v>200.1875</v>
      </c>
      <c r="BE28" s="71"/>
    </row>
    <row r="29" spans="1:57">
      <c r="A29" t="s">
        <v>20</v>
      </c>
      <c r="E29">
        <f>'[1]Cumulative Stats'!$M31</f>
        <v>245</v>
      </c>
      <c r="F29">
        <f>'[2]Cumulative Stats'!$M31</f>
        <v>257</v>
      </c>
      <c r="G29">
        <f>'[3]Cumulative Stats'!$M31</f>
        <v>248</v>
      </c>
      <c r="H29">
        <f>'[4]Cumulative Stats'!$M31</f>
        <v>287</v>
      </c>
      <c r="I29">
        <f>'[5]Cumulative Stats'!$M31</f>
        <v>267</v>
      </c>
      <c r="J29">
        <f>'[6]Cumulative Stats'!$M31</f>
        <v>255</v>
      </c>
      <c r="K29">
        <f>'[7]Cumulative Stats'!$M31</f>
        <v>237</v>
      </c>
      <c r="L29">
        <f>'[8]Cumulative Stats'!$M31</f>
        <v>237</v>
      </c>
      <c r="M29">
        <f>'[9]Cumulative Stats'!$M31</f>
        <v>259</v>
      </c>
      <c r="N29">
        <f>'[10]Cumulative Stats'!$M31</f>
        <v>265</v>
      </c>
      <c r="O29">
        <f>'[11]Cumulative Stats'!$M31</f>
        <v>275</v>
      </c>
      <c r="P29">
        <f>'[12]Cumulative Stats'!$M31</f>
        <v>236</v>
      </c>
      <c r="Q29">
        <f>'[13]Cumulative Stats'!$M31</f>
        <v>253</v>
      </c>
      <c r="R29">
        <f>'[14]Cumulative Stats'!$M31</f>
        <v>261</v>
      </c>
      <c r="S29">
        <f>'[15]Cumulative Stats'!$M31</f>
        <v>254</v>
      </c>
      <c r="T29">
        <f>'[16]Cumulative Stats'!$M31</f>
        <v>266</v>
      </c>
      <c r="U29">
        <f>'[17]Cumulative Stats'!$M31</f>
        <v>244</v>
      </c>
      <c r="V29">
        <f>'[18]Cumulative Stats'!$M31</f>
        <v>250</v>
      </c>
      <c r="W29">
        <f>'[19]Cumulative Stats'!$M31</f>
        <v>242</v>
      </c>
      <c r="X29">
        <f>'[20]Cumulative Stats'!$M31</f>
        <v>260</v>
      </c>
      <c r="Y29">
        <f>'[21]Cumulative Stats'!$M31</f>
        <v>270</v>
      </c>
      <c r="Z29">
        <f>'[22]Cumulative Stats'!$M31</f>
        <v>235</v>
      </c>
      <c r="AA29">
        <f>'[23]Cumulative Stats'!$M31</f>
        <v>265</v>
      </c>
      <c r="AB29">
        <f>'[24]Cumulative Stats'!$M31</f>
        <v>267</v>
      </c>
      <c r="AC29">
        <f>'[25]Cumulative Stats'!$M31</f>
        <v>272</v>
      </c>
      <c r="AD29">
        <f>'[26]Cumulative Stats'!$M31</f>
        <v>295</v>
      </c>
      <c r="AE29">
        <f>'[27]Cumulative Stats'!$M31</f>
        <v>252</v>
      </c>
      <c r="AF29">
        <f>'[28]Cumulative Stats'!$M31</f>
        <v>270</v>
      </c>
      <c r="AN29" s="3"/>
      <c r="AO29" s="61"/>
      <c r="AP29" s="61"/>
      <c r="AQ29" s="61"/>
      <c r="AR29" s="3" t="s">
        <v>120</v>
      </c>
      <c r="AS29" s="61">
        <f>+$AF$11</f>
        <v>808</v>
      </c>
      <c r="AT29" s="61">
        <f>+$AF$20</f>
        <v>729</v>
      </c>
      <c r="AU29" s="61">
        <f>+AT29+AS29</f>
        <v>1537</v>
      </c>
      <c r="AV29" s="11">
        <f>+AU29/PASSING!$B$1</f>
        <v>384.25</v>
      </c>
      <c r="AW29" s="15">
        <v>307.125</v>
      </c>
      <c r="AX29" s="4">
        <f>+AV29-AW29</f>
        <v>77.125</v>
      </c>
      <c r="AZ29" s="4">
        <f>+AS29/PASSING!$B$1</f>
        <v>202</v>
      </c>
      <c r="BA29" s="4">
        <f>+AT29/PASSING!$B$1</f>
        <v>182.25</v>
      </c>
      <c r="BC29" s="4">
        <v>158.5</v>
      </c>
      <c r="BD29" s="4">
        <v>148.625</v>
      </c>
      <c r="BE29" s="71"/>
    </row>
    <row r="30" spans="1:57">
      <c r="A30" t="s">
        <v>21</v>
      </c>
      <c r="E30" s="4">
        <f>'[1]Cumulative Stats'!$M32</f>
        <v>5.0816326530612246</v>
      </c>
      <c r="F30" s="4">
        <f>'[2]Cumulative Stats'!$M32</f>
        <v>5.2140077821011674</v>
      </c>
      <c r="G30" s="4">
        <f>'[3]Cumulative Stats'!$M32</f>
        <v>4.875</v>
      </c>
      <c r="H30" s="4">
        <f>'[4]Cumulative Stats'!$M32</f>
        <v>5.3310104529616726</v>
      </c>
      <c r="I30" s="4">
        <f>'[5]Cumulative Stats'!$M32</f>
        <v>4.4007490636704123</v>
      </c>
      <c r="J30" s="4">
        <f>'[6]Cumulative Stats'!$M32</f>
        <v>3.7686274509803921</v>
      </c>
      <c r="K30" s="4">
        <f>'[7]Cumulative Stats'!$M32</f>
        <v>4.7510548523206753</v>
      </c>
      <c r="L30" s="4">
        <f>'[8]Cumulative Stats'!$M32</f>
        <v>5.443037974683544</v>
      </c>
      <c r="M30" s="4">
        <f>'[9]Cumulative Stats'!$M32</f>
        <v>4.4942084942084941</v>
      </c>
      <c r="N30" s="4">
        <f>'[10]Cumulative Stats'!$M32</f>
        <v>5.0339622641509436</v>
      </c>
      <c r="O30" s="4">
        <f>'[11]Cumulative Stats'!$M32</f>
        <v>5.167272727272727</v>
      </c>
      <c r="P30" s="4">
        <f>'[12]Cumulative Stats'!$M32</f>
        <v>4.0720338983050848</v>
      </c>
      <c r="Q30" s="4">
        <f>'[13]Cumulative Stats'!$M32</f>
        <v>4.458498023715415</v>
      </c>
      <c r="R30" s="4">
        <f>'[14]Cumulative Stats'!$M32</f>
        <v>5.5134099616858236</v>
      </c>
      <c r="S30" s="4">
        <f>'[15]Cumulative Stats'!$M32</f>
        <v>4.7244094488188972</v>
      </c>
      <c r="T30" s="4">
        <f>'[16]Cumulative Stats'!$M32</f>
        <v>4.7969924812030076</v>
      </c>
      <c r="U30" s="4">
        <f>'[17]Cumulative Stats'!$M32</f>
        <v>4.3278688524590168</v>
      </c>
      <c r="V30" s="4">
        <f>'[18]Cumulative Stats'!$M32</f>
        <v>4.2560000000000002</v>
      </c>
      <c r="W30" s="4">
        <f>'[19]Cumulative Stats'!$M32</f>
        <v>3.8801652892561984</v>
      </c>
      <c r="X30" s="4">
        <f>'[20]Cumulative Stats'!$M32</f>
        <v>4</v>
      </c>
      <c r="Y30" s="4">
        <f>'[21]Cumulative Stats'!$M32</f>
        <v>4.0888888888888886</v>
      </c>
      <c r="Z30" s="4">
        <f>'[22]Cumulative Stats'!$M32</f>
        <v>4.9702127659574469</v>
      </c>
      <c r="AA30" s="4">
        <f>'[23]Cumulative Stats'!$M32</f>
        <v>4.5509433962264154</v>
      </c>
      <c r="AB30" s="4">
        <f>'[24]Cumulative Stats'!$M32</f>
        <v>4.8352059925093629</v>
      </c>
      <c r="AC30" s="4">
        <f>'[25]Cumulative Stats'!$M32</f>
        <v>5.3088235294117645</v>
      </c>
      <c r="AD30" s="4">
        <f>'[26]Cumulative Stats'!$M32</f>
        <v>6.2813559322033896</v>
      </c>
      <c r="AE30" s="4">
        <f>'[27]Cumulative Stats'!$M32</f>
        <v>3.3253968253968256</v>
      </c>
      <c r="AF30" s="4">
        <f>'[28]Cumulative Stats'!$M32</f>
        <v>5.6925925925925922</v>
      </c>
      <c r="AG30" s="4"/>
      <c r="AN30" s="3"/>
      <c r="AO30" s="61"/>
      <c r="AP30" s="61"/>
      <c r="AQ30" s="61"/>
      <c r="AR30" s="3" t="s">
        <v>118</v>
      </c>
      <c r="AS30" s="61">
        <f>+$AD$11</f>
        <v>1095</v>
      </c>
      <c r="AT30" s="61">
        <f>+$AD$20</f>
        <v>758</v>
      </c>
      <c r="AU30" s="61">
        <f>+AT30+AS30</f>
        <v>1853</v>
      </c>
      <c r="AV30" s="11">
        <f>+AU30/PASSING!$B$1</f>
        <v>463.25</v>
      </c>
      <c r="AW30" s="15">
        <v>314</v>
      </c>
      <c r="AX30" s="4">
        <f>+AV30-AW30</f>
        <v>149.25</v>
      </c>
      <c r="AZ30" s="4">
        <f>+AS30/PASSING!$B$1</f>
        <v>273.75</v>
      </c>
      <c r="BA30" s="4">
        <f>+AT30/PASSING!$B$1</f>
        <v>189.5</v>
      </c>
      <c r="BC30" s="4">
        <v>147.8125</v>
      </c>
      <c r="BD30" s="4">
        <v>166.1875</v>
      </c>
      <c r="BE30" s="71"/>
    </row>
    <row r="31" spans="1:57">
      <c r="AN31" s="3"/>
      <c r="AO31" s="61"/>
      <c r="AP31" s="61"/>
      <c r="AQ31" s="61"/>
      <c r="AR31" s="3"/>
      <c r="AS31" s="61"/>
      <c r="AT31" s="61"/>
      <c r="AU31" s="61"/>
      <c r="AV31" s="11"/>
      <c r="AW31" s="6" t="s">
        <v>181</v>
      </c>
      <c r="AX31" s="4">
        <f>STDEVA(AX3:AX30)</f>
        <v>46.932526209112673</v>
      </c>
      <c r="BE31" s="4"/>
    </row>
    <row r="32" spans="1:57">
      <c r="A32" t="s">
        <v>22</v>
      </c>
      <c r="AN32" s="9"/>
      <c r="AO32" s="61"/>
      <c r="AP32" s="61"/>
      <c r="AQ32" s="61"/>
      <c r="AR32" s="9" t="s">
        <v>123</v>
      </c>
      <c r="AS32" s="61"/>
      <c r="AT32" s="61"/>
      <c r="AU32" s="61"/>
    </row>
    <row r="33" spans="1:53">
      <c r="A33" t="s">
        <v>23</v>
      </c>
      <c r="E33" s="3">
        <f>'[1]Cumulative Stats'!$M35</f>
        <v>5</v>
      </c>
      <c r="F33" s="3">
        <f>'[2]Cumulative Stats'!$M35</f>
        <v>2</v>
      </c>
      <c r="G33" s="3">
        <f>'[3]Cumulative Stats'!$M35</f>
        <v>2</v>
      </c>
      <c r="H33" s="3">
        <f>'[4]Cumulative Stats'!$M35</f>
        <v>6</v>
      </c>
      <c r="I33" s="3">
        <f>'[5]Cumulative Stats'!$M35</f>
        <v>10</v>
      </c>
      <c r="J33" s="3">
        <f>'[6]Cumulative Stats'!$M35</f>
        <v>9</v>
      </c>
      <c r="K33" s="3">
        <f>'[7]Cumulative Stats'!$M35</f>
        <v>6</v>
      </c>
      <c r="L33" s="3">
        <f>'[8]Cumulative Stats'!$M35</f>
        <v>7</v>
      </c>
      <c r="M33" s="3">
        <f>'[9]Cumulative Stats'!$M35</f>
        <v>6</v>
      </c>
      <c r="N33" s="3">
        <f>'[10]Cumulative Stats'!$M35</f>
        <v>5</v>
      </c>
      <c r="O33" s="3">
        <f>'[11]Cumulative Stats'!$M35</f>
        <v>5</v>
      </c>
      <c r="P33" s="3">
        <f>'[12]Cumulative Stats'!$M35</f>
        <v>5</v>
      </c>
      <c r="Q33" s="3">
        <f>'[13]Cumulative Stats'!$M35</f>
        <v>8</v>
      </c>
      <c r="R33" s="3">
        <f>'[14]Cumulative Stats'!$M35</f>
        <v>1</v>
      </c>
      <c r="S33" s="3">
        <f>'[15]Cumulative Stats'!$M35</f>
        <v>2</v>
      </c>
      <c r="T33" s="3">
        <f>'[16]Cumulative Stats'!$M35</f>
        <v>4</v>
      </c>
      <c r="U33" s="3">
        <f>'[17]Cumulative Stats'!$M35</f>
        <v>6</v>
      </c>
      <c r="V33" s="3">
        <f>'[18]Cumulative Stats'!$M35</f>
        <v>7</v>
      </c>
      <c r="W33" s="3">
        <f>'[19]Cumulative Stats'!$M35</f>
        <v>9</v>
      </c>
      <c r="X33" s="3">
        <f>'[20]Cumulative Stats'!$M35</f>
        <v>5</v>
      </c>
      <c r="Y33" s="3">
        <f>'[21]Cumulative Stats'!$M35</f>
        <v>4</v>
      </c>
      <c r="Z33" s="3">
        <f>'[22]Cumulative Stats'!$M35</f>
        <v>7</v>
      </c>
      <c r="AA33" s="3">
        <f>'[23]Cumulative Stats'!$M35</f>
        <v>10</v>
      </c>
      <c r="AB33" s="3">
        <f>'[24]Cumulative Stats'!$M35</f>
        <v>3</v>
      </c>
      <c r="AC33" s="3">
        <f>'[25]Cumulative Stats'!$M35</f>
        <v>10</v>
      </c>
      <c r="AD33" s="3">
        <f>'[26]Cumulative Stats'!$M35</f>
        <v>3</v>
      </c>
      <c r="AE33" s="3">
        <f>'[27]Cumulative Stats'!$M35</f>
        <v>5</v>
      </c>
      <c r="AF33" s="3">
        <f>'[28]Cumulative Stats'!$M35</f>
        <v>6</v>
      </c>
      <c r="AG33" s="3"/>
      <c r="AN33" s="3"/>
      <c r="AO33" s="61"/>
      <c r="AP33" s="61"/>
      <c r="AQ33" s="61"/>
      <c r="AR33" s="3" t="s">
        <v>114</v>
      </c>
      <c r="AS33" s="61">
        <v>1845</v>
      </c>
      <c r="AT33" s="61">
        <v>2048</v>
      </c>
      <c r="AU33" s="61">
        <f t="shared" ref="AU33:AU60" si="0">+AT33+AS33</f>
        <v>3893</v>
      </c>
      <c r="AV33" s="11">
        <f t="shared" ref="AV33:AV60" si="1">+AU33/16</f>
        <v>243.3125</v>
      </c>
      <c r="AW33" s="4">
        <f t="shared" ref="AW33:AW59" si="2">+AS33/16</f>
        <v>115.3125</v>
      </c>
      <c r="AX33" s="4">
        <f t="shared" ref="AX33:AX59" si="3">+AT33/16</f>
        <v>128</v>
      </c>
      <c r="AZ33" s="4"/>
      <c r="BA33" s="4"/>
    </row>
    <row r="34" spans="1:53">
      <c r="A34" t="s">
        <v>24</v>
      </c>
      <c r="E34" s="3">
        <f>'[1]Cumulative Stats'!$M36</f>
        <v>73</v>
      </c>
      <c r="F34" s="3">
        <f>'[2]Cumulative Stats'!$M36</f>
        <v>45</v>
      </c>
      <c r="G34" s="3">
        <f>'[3]Cumulative Stats'!$M36</f>
        <v>4</v>
      </c>
      <c r="H34" s="3">
        <f>'[4]Cumulative Stats'!$M36</f>
        <v>54</v>
      </c>
      <c r="I34" s="3">
        <f>'[5]Cumulative Stats'!$M36</f>
        <v>58</v>
      </c>
      <c r="J34" s="3">
        <f>'[6]Cumulative Stats'!$M36</f>
        <v>131</v>
      </c>
      <c r="K34" s="3">
        <f>'[7]Cumulative Stats'!$M36</f>
        <v>43</v>
      </c>
      <c r="L34" s="3">
        <f>'[8]Cumulative Stats'!$M36</f>
        <v>53</v>
      </c>
      <c r="M34" s="3">
        <f>'[9]Cumulative Stats'!$M36</f>
        <v>67</v>
      </c>
      <c r="N34" s="3">
        <f>'[10]Cumulative Stats'!$M36</f>
        <v>62</v>
      </c>
      <c r="O34" s="3">
        <f>'[11]Cumulative Stats'!$M36</f>
        <v>27</v>
      </c>
      <c r="P34" s="3">
        <f>'[12]Cumulative Stats'!$M36</f>
        <v>51</v>
      </c>
      <c r="Q34" s="3">
        <f>'[13]Cumulative Stats'!$M36</f>
        <v>85</v>
      </c>
      <c r="R34" s="3">
        <f>'[14]Cumulative Stats'!$M36</f>
        <v>0</v>
      </c>
      <c r="S34" s="3">
        <f>'[15]Cumulative Stats'!$M36</f>
        <v>26</v>
      </c>
      <c r="T34" s="3">
        <f>'[16]Cumulative Stats'!$M36</f>
        <v>16</v>
      </c>
      <c r="U34" s="3">
        <f>'[17]Cumulative Stats'!$M36</f>
        <v>70</v>
      </c>
      <c r="V34" s="3">
        <f>'[18]Cumulative Stats'!$M36</f>
        <v>30</v>
      </c>
      <c r="W34" s="3">
        <f>'[19]Cumulative Stats'!$M36</f>
        <v>163</v>
      </c>
      <c r="X34" s="3">
        <f>'[20]Cumulative Stats'!$M36</f>
        <v>72</v>
      </c>
      <c r="Y34" s="3">
        <f>'[21]Cumulative Stats'!$M36</f>
        <v>34</v>
      </c>
      <c r="Z34" s="3">
        <f>'[22]Cumulative Stats'!$M36</f>
        <v>72</v>
      </c>
      <c r="AA34" s="3">
        <f>'[23]Cumulative Stats'!$M36</f>
        <v>142</v>
      </c>
      <c r="AB34" s="3">
        <f>'[24]Cumulative Stats'!$M36</f>
        <v>20</v>
      </c>
      <c r="AC34" s="3">
        <f>'[25]Cumulative Stats'!$M36</f>
        <v>119</v>
      </c>
      <c r="AD34" s="3">
        <f>'[26]Cumulative Stats'!$M36</f>
        <v>77</v>
      </c>
      <c r="AE34" s="3">
        <f>'[27]Cumulative Stats'!$M36</f>
        <v>67</v>
      </c>
      <c r="AF34" s="3">
        <f>'[28]Cumulative Stats'!$M36</f>
        <v>12</v>
      </c>
      <c r="AG34" s="3"/>
      <c r="AN34" s="3"/>
      <c r="AO34" s="61"/>
      <c r="AP34" s="61"/>
      <c r="AQ34" s="61"/>
      <c r="AR34" s="9" t="s">
        <v>111</v>
      </c>
      <c r="AS34" s="61">
        <v>1721</v>
      </c>
      <c r="AT34" s="61">
        <v>2288</v>
      </c>
      <c r="AU34" s="61">
        <f t="shared" si="0"/>
        <v>4009</v>
      </c>
      <c r="AV34" s="11">
        <f t="shared" si="1"/>
        <v>250.5625</v>
      </c>
      <c r="AW34" s="4">
        <f t="shared" si="2"/>
        <v>107.5625</v>
      </c>
      <c r="AX34" s="4">
        <f t="shared" si="3"/>
        <v>143</v>
      </c>
      <c r="AZ34" s="4"/>
      <c r="BA34" s="4"/>
    </row>
    <row r="35" spans="1:53">
      <c r="A35" t="s">
        <v>25</v>
      </c>
      <c r="E35" s="3">
        <f>'[1]Cumulative Stats'!$M37</f>
        <v>1</v>
      </c>
      <c r="F35" s="3">
        <f>'[2]Cumulative Stats'!$M37</f>
        <v>0</v>
      </c>
      <c r="G35" s="3">
        <f>'[3]Cumulative Stats'!$M37</f>
        <v>0</v>
      </c>
      <c r="H35" s="3">
        <f>'[4]Cumulative Stats'!$M37</f>
        <v>0</v>
      </c>
      <c r="I35" s="3">
        <f>'[5]Cumulative Stats'!$M37</f>
        <v>0</v>
      </c>
      <c r="J35" s="3">
        <f>'[6]Cumulative Stats'!$M37</f>
        <v>0</v>
      </c>
      <c r="K35" s="3">
        <f>'[7]Cumulative Stats'!$M37</f>
        <v>0</v>
      </c>
      <c r="L35" s="3">
        <f>'[8]Cumulative Stats'!$M37</f>
        <v>0</v>
      </c>
      <c r="M35" s="3">
        <f>'[9]Cumulative Stats'!$M37</f>
        <v>2</v>
      </c>
      <c r="N35" s="3">
        <f>'[10]Cumulative Stats'!$M37</f>
        <v>0</v>
      </c>
      <c r="O35" s="3">
        <f>'[11]Cumulative Stats'!$M37</f>
        <v>0</v>
      </c>
      <c r="P35" s="3">
        <f>'[12]Cumulative Stats'!$M37</f>
        <v>0</v>
      </c>
      <c r="Q35" s="3">
        <f>'[13]Cumulative Stats'!$M37</f>
        <v>1</v>
      </c>
      <c r="R35" s="3">
        <f>'[14]Cumulative Stats'!$M37</f>
        <v>0</v>
      </c>
      <c r="S35" s="3">
        <f>'[15]Cumulative Stats'!$M37</f>
        <v>0</v>
      </c>
      <c r="T35" s="3">
        <f>'[16]Cumulative Stats'!$M37</f>
        <v>0</v>
      </c>
      <c r="U35" s="3">
        <f>'[17]Cumulative Stats'!$M37</f>
        <v>1</v>
      </c>
      <c r="V35" s="3">
        <f>'[18]Cumulative Stats'!$M37</f>
        <v>0</v>
      </c>
      <c r="W35" s="3">
        <f>'[19]Cumulative Stats'!$M37</f>
        <v>1</v>
      </c>
      <c r="X35" s="3">
        <f>'[20]Cumulative Stats'!$M37</f>
        <v>0</v>
      </c>
      <c r="Y35" s="3">
        <f>'[21]Cumulative Stats'!$M37</f>
        <v>0</v>
      </c>
      <c r="Z35" s="3">
        <f>'[22]Cumulative Stats'!$M37</f>
        <v>0</v>
      </c>
      <c r="AA35" s="3">
        <f>'[23]Cumulative Stats'!$M37</f>
        <v>2</v>
      </c>
      <c r="AB35" s="3">
        <f>'[24]Cumulative Stats'!$M37</f>
        <v>0</v>
      </c>
      <c r="AC35" s="3">
        <f>'[25]Cumulative Stats'!$M37</f>
        <v>0</v>
      </c>
      <c r="AD35" s="3">
        <f>'[26]Cumulative Stats'!$M37</f>
        <v>0</v>
      </c>
      <c r="AE35" s="3">
        <f>'[27]Cumulative Stats'!$M37</f>
        <v>0</v>
      </c>
      <c r="AF35" s="3">
        <f>'[28]Cumulative Stats'!$M37</f>
        <v>1</v>
      </c>
      <c r="AG35" s="3"/>
      <c r="AN35" s="3"/>
      <c r="AO35" s="61"/>
      <c r="AP35" s="61"/>
      <c r="AQ35" s="61"/>
      <c r="AR35" s="3" t="s">
        <v>117</v>
      </c>
      <c r="AS35" s="61">
        <v>1774</v>
      </c>
      <c r="AT35" s="61">
        <v>2394</v>
      </c>
      <c r="AU35" s="61">
        <f t="shared" si="0"/>
        <v>4168</v>
      </c>
      <c r="AV35" s="11">
        <f t="shared" si="1"/>
        <v>260.5</v>
      </c>
      <c r="AW35" s="4">
        <f t="shared" si="2"/>
        <v>110.875</v>
      </c>
      <c r="AX35" s="4">
        <f t="shared" si="3"/>
        <v>149.625</v>
      </c>
      <c r="AZ35" s="4"/>
      <c r="BA35" s="4"/>
    </row>
    <row r="36" spans="1:53">
      <c r="AN36" s="3"/>
      <c r="AO36" s="61"/>
      <c r="AP36" s="61"/>
      <c r="AQ36" s="61"/>
      <c r="AR36" s="3" t="s">
        <v>187</v>
      </c>
      <c r="AS36" s="61">
        <v>2049</v>
      </c>
      <c r="AT36" s="61">
        <v>2279</v>
      </c>
      <c r="AU36" s="61">
        <f t="shared" si="0"/>
        <v>4328</v>
      </c>
      <c r="AV36" s="11">
        <f t="shared" si="1"/>
        <v>270.5</v>
      </c>
      <c r="AW36" s="4">
        <f t="shared" si="2"/>
        <v>128.0625</v>
      </c>
      <c r="AX36" s="4">
        <f t="shared" si="3"/>
        <v>142.4375</v>
      </c>
      <c r="AZ36" s="4"/>
      <c r="BA36" s="4"/>
    </row>
    <row r="37" spans="1:53">
      <c r="A37" t="s">
        <v>26</v>
      </c>
      <c r="E37" s="3">
        <f>'[1]Cumulative Stats'!$M39</f>
        <v>12</v>
      </c>
      <c r="F37" s="3">
        <f>'[2]Cumulative Stats'!$M39</f>
        <v>20</v>
      </c>
      <c r="G37" s="3">
        <f>'[3]Cumulative Stats'!$M39</f>
        <v>21</v>
      </c>
      <c r="H37" s="3">
        <f>'[4]Cumulative Stats'!$M39</f>
        <v>18</v>
      </c>
      <c r="I37" s="3">
        <f>'[5]Cumulative Stats'!$M39</f>
        <v>21</v>
      </c>
      <c r="J37" s="3">
        <f>'[6]Cumulative Stats'!$M39</f>
        <v>26</v>
      </c>
      <c r="K37" s="3">
        <f>'[7]Cumulative Stats'!$M39</f>
        <v>24</v>
      </c>
      <c r="L37" s="3">
        <f>'[8]Cumulative Stats'!$M39</f>
        <v>19</v>
      </c>
      <c r="M37" s="3">
        <f>'[9]Cumulative Stats'!$M39</f>
        <v>19</v>
      </c>
      <c r="N37" s="3">
        <f>'[10]Cumulative Stats'!$M39</f>
        <v>23</v>
      </c>
      <c r="O37" s="3">
        <f>'[11]Cumulative Stats'!$M39</f>
        <v>19</v>
      </c>
      <c r="P37" s="3">
        <f>'[12]Cumulative Stats'!$M39</f>
        <v>27</v>
      </c>
      <c r="Q37" s="3">
        <f>'[13]Cumulative Stats'!$M39</f>
        <v>18</v>
      </c>
      <c r="R37" s="3">
        <f>'[14]Cumulative Stats'!$M39</f>
        <v>22</v>
      </c>
      <c r="S37" s="3">
        <f>'[15]Cumulative Stats'!$M39</f>
        <v>21</v>
      </c>
      <c r="T37" s="3">
        <f>'[16]Cumulative Stats'!$M39</f>
        <v>25</v>
      </c>
      <c r="U37" s="3">
        <f>'[17]Cumulative Stats'!$M39</f>
        <v>20</v>
      </c>
      <c r="V37" s="3">
        <f>'[18]Cumulative Stats'!$M39</f>
        <v>21</v>
      </c>
      <c r="W37" s="3">
        <f>'[19]Cumulative Stats'!$M39</f>
        <v>27</v>
      </c>
      <c r="X37" s="3">
        <f>'[20]Cumulative Stats'!$M39</f>
        <v>28</v>
      </c>
      <c r="Y37" s="3">
        <f>'[21]Cumulative Stats'!$M39</f>
        <v>25</v>
      </c>
      <c r="Z37" s="3">
        <f>'[22]Cumulative Stats'!$M39</f>
        <v>26</v>
      </c>
      <c r="AA37" s="3">
        <f>'[23]Cumulative Stats'!$M39</f>
        <v>17</v>
      </c>
      <c r="AB37" s="3">
        <f>'[24]Cumulative Stats'!$M39</f>
        <v>21</v>
      </c>
      <c r="AC37" s="3">
        <f>'[25]Cumulative Stats'!$M39</f>
        <v>20</v>
      </c>
      <c r="AD37" s="3">
        <f>'[26]Cumulative Stats'!$M39</f>
        <v>18</v>
      </c>
      <c r="AE37" s="3">
        <f>'[27]Cumulative Stats'!$M39</f>
        <v>33</v>
      </c>
      <c r="AF37" s="3">
        <f>'[28]Cumulative Stats'!$M39</f>
        <v>22</v>
      </c>
      <c r="AG37" s="3"/>
      <c r="AN37" s="3"/>
      <c r="AO37" s="61"/>
      <c r="AP37" s="61"/>
      <c r="AQ37" s="61"/>
      <c r="AR37" s="3" t="s">
        <v>156</v>
      </c>
      <c r="AS37" s="61">
        <v>2067</v>
      </c>
      <c r="AT37" s="61">
        <v>2364</v>
      </c>
      <c r="AU37" s="61">
        <f t="shared" si="0"/>
        <v>4431</v>
      </c>
      <c r="AV37" s="11">
        <f t="shared" si="1"/>
        <v>276.9375</v>
      </c>
      <c r="AW37" s="4">
        <f t="shared" si="2"/>
        <v>129.1875</v>
      </c>
      <c r="AX37" s="4">
        <f t="shared" si="3"/>
        <v>147.75</v>
      </c>
      <c r="AZ37" s="4"/>
      <c r="BA37" s="4"/>
    </row>
    <row r="38" spans="1:53">
      <c r="A38" t="s">
        <v>27</v>
      </c>
      <c r="E38" s="3">
        <f>'[1]Cumulative Stats'!$M40</f>
        <v>510</v>
      </c>
      <c r="F38" s="3">
        <f>'[2]Cumulative Stats'!$M40</f>
        <v>692</v>
      </c>
      <c r="G38" s="3">
        <f>'[3]Cumulative Stats'!$M40</f>
        <v>728</v>
      </c>
      <c r="H38" s="3">
        <f>'[4]Cumulative Stats'!$M40</f>
        <v>663</v>
      </c>
      <c r="I38" s="3">
        <f>'[5]Cumulative Stats'!$M40</f>
        <v>854</v>
      </c>
      <c r="J38" s="3">
        <f>'[6]Cumulative Stats'!$M40</f>
        <v>1057</v>
      </c>
      <c r="K38" s="3">
        <f>'[7]Cumulative Stats'!$M40</f>
        <v>987</v>
      </c>
      <c r="L38" s="3">
        <f>'[8]Cumulative Stats'!$M40</f>
        <v>730</v>
      </c>
      <c r="M38" s="3">
        <f>'[9]Cumulative Stats'!$M40</f>
        <v>700</v>
      </c>
      <c r="N38" s="3">
        <f>'[10]Cumulative Stats'!$M40</f>
        <v>883</v>
      </c>
      <c r="O38" s="3">
        <f>'[11]Cumulative Stats'!$M40</f>
        <v>680</v>
      </c>
      <c r="P38" s="3">
        <f>'[12]Cumulative Stats'!$M40</f>
        <v>1116</v>
      </c>
      <c r="Q38" s="3">
        <f>'[13]Cumulative Stats'!$M40</f>
        <v>699</v>
      </c>
      <c r="R38" s="3">
        <f>'[14]Cumulative Stats'!$M40</f>
        <v>875</v>
      </c>
      <c r="S38" s="3">
        <f>'[15]Cumulative Stats'!$M40</f>
        <v>799</v>
      </c>
      <c r="T38" s="3">
        <f>'[16]Cumulative Stats'!$M40</f>
        <v>779</v>
      </c>
      <c r="U38" s="3">
        <f>'[17]Cumulative Stats'!$M40</f>
        <v>746</v>
      </c>
      <c r="V38" s="3">
        <f>'[18]Cumulative Stats'!$M40</f>
        <v>711</v>
      </c>
      <c r="W38" s="3">
        <f>'[19]Cumulative Stats'!$M40</f>
        <v>1084</v>
      </c>
      <c r="X38" s="3">
        <f>'[20]Cumulative Stats'!$M40</f>
        <v>1020</v>
      </c>
      <c r="Y38" s="3">
        <f>'[21]Cumulative Stats'!$M40</f>
        <v>1000</v>
      </c>
      <c r="Z38" s="3">
        <f>'[22]Cumulative Stats'!$M40</f>
        <v>994</v>
      </c>
      <c r="AA38" s="3">
        <f>'[23]Cumulative Stats'!$M40</f>
        <v>701</v>
      </c>
      <c r="AB38" s="3">
        <f>'[24]Cumulative Stats'!$M40</f>
        <v>849</v>
      </c>
      <c r="AC38" s="3">
        <f>'[25]Cumulative Stats'!$M40</f>
        <v>669</v>
      </c>
      <c r="AD38" s="3">
        <f>'[26]Cumulative Stats'!$M40</f>
        <v>685</v>
      </c>
      <c r="AE38" s="3">
        <f>'[27]Cumulative Stats'!$M40</f>
        <v>1297</v>
      </c>
      <c r="AF38" s="3">
        <f>'[28]Cumulative Stats'!$M40</f>
        <v>859</v>
      </c>
      <c r="AG38" s="3"/>
      <c r="AN38" s="3"/>
      <c r="AO38" s="61"/>
      <c r="AP38" s="61"/>
      <c r="AQ38" s="61"/>
      <c r="AR38" s="3" t="s">
        <v>148</v>
      </c>
      <c r="AS38" s="61">
        <v>1979</v>
      </c>
      <c r="AT38" s="61">
        <v>2470</v>
      </c>
      <c r="AU38" s="61">
        <f t="shared" si="0"/>
        <v>4449</v>
      </c>
      <c r="AV38" s="11">
        <f t="shared" si="1"/>
        <v>278.0625</v>
      </c>
      <c r="AW38" s="4">
        <f t="shared" si="2"/>
        <v>123.6875</v>
      </c>
      <c r="AX38" s="4">
        <f t="shared" si="3"/>
        <v>154.375</v>
      </c>
      <c r="AZ38" s="4"/>
      <c r="BA38" s="4"/>
    </row>
    <row r="39" spans="1:53">
      <c r="A39" t="s">
        <v>28</v>
      </c>
      <c r="E39" s="4">
        <f>'[1]Cumulative Stats'!$M41</f>
        <v>42.5</v>
      </c>
      <c r="F39" s="4">
        <f>'[2]Cumulative Stats'!$M41</f>
        <v>34.6</v>
      </c>
      <c r="G39" s="4">
        <f>'[3]Cumulative Stats'!$M41</f>
        <v>34.666666666666664</v>
      </c>
      <c r="H39" s="4">
        <f>'[4]Cumulative Stats'!$M41</f>
        <v>36.833333333333336</v>
      </c>
      <c r="I39" s="4">
        <f>'[5]Cumulative Stats'!$M41</f>
        <v>40.666666666666664</v>
      </c>
      <c r="J39" s="4">
        <f>'[6]Cumulative Stats'!$M41</f>
        <v>40.653846153846153</v>
      </c>
      <c r="K39" s="4">
        <f>'[7]Cumulative Stats'!$M41</f>
        <v>41.125</v>
      </c>
      <c r="L39" s="4">
        <f>'[8]Cumulative Stats'!$M41</f>
        <v>38.421052631578945</v>
      </c>
      <c r="M39" s="4">
        <f>'[9]Cumulative Stats'!$M41</f>
        <v>36.842105263157897</v>
      </c>
      <c r="N39" s="4">
        <f>'[10]Cumulative Stats'!$M41</f>
        <v>38.391304347826086</v>
      </c>
      <c r="O39" s="4">
        <f>'[11]Cumulative Stats'!$M41</f>
        <v>35.789473684210527</v>
      </c>
      <c r="P39" s="4">
        <f>'[12]Cumulative Stats'!$M41</f>
        <v>41.333333333333336</v>
      </c>
      <c r="Q39" s="4">
        <f>'[13]Cumulative Stats'!$M41</f>
        <v>38.833333333333336</v>
      </c>
      <c r="R39" s="4">
        <f>'[14]Cumulative Stats'!$M41</f>
        <v>39.772727272727273</v>
      </c>
      <c r="S39" s="4">
        <f>'[15]Cumulative Stats'!$M41</f>
        <v>38.047619047619051</v>
      </c>
      <c r="T39" s="4">
        <f>'[16]Cumulative Stats'!$M41</f>
        <v>31.16</v>
      </c>
      <c r="U39" s="4">
        <f>'[17]Cumulative Stats'!$M41</f>
        <v>37.299999999999997</v>
      </c>
      <c r="V39" s="4">
        <f>'[18]Cumulative Stats'!$M41</f>
        <v>33.857142857142854</v>
      </c>
      <c r="W39" s="4">
        <f>'[19]Cumulative Stats'!$M41</f>
        <v>40.148148148148145</v>
      </c>
      <c r="X39" s="4">
        <f>'[20]Cumulative Stats'!$M41</f>
        <v>36.428571428571431</v>
      </c>
      <c r="Y39" s="4">
        <f>'[21]Cumulative Stats'!$M41</f>
        <v>40</v>
      </c>
      <c r="Z39" s="4">
        <f>'[22]Cumulative Stats'!$M41</f>
        <v>38.230769230769234</v>
      </c>
      <c r="AA39" s="4">
        <f>'[23]Cumulative Stats'!$M41</f>
        <v>41.235294117647058</v>
      </c>
      <c r="AB39" s="4">
        <f>'[24]Cumulative Stats'!$M41</f>
        <v>40.428571428571431</v>
      </c>
      <c r="AC39" s="4">
        <f>'[25]Cumulative Stats'!$M41</f>
        <v>33.450000000000003</v>
      </c>
      <c r="AD39" s="4">
        <f>'[26]Cumulative Stats'!$M41</f>
        <v>38.055555555555557</v>
      </c>
      <c r="AE39" s="4">
        <f>'[27]Cumulative Stats'!$M41</f>
        <v>39.303030303030305</v>
      </c>
      <c r="AF39" s="4">
        <f>'[28]Cumulative Stats'!$M41</f>
        <v>39.045454545454547</v>
      </c>
      <c r="AG39" s="4"/>
      <c r="AN39" s="9"/>
      <c r="AO39" s="61"/>
      <c r="AP39" s="61"/>
      <c r="AQ39" s="61"/>
      <c r="AR39" s="3" t="s">
        <v>112</v>
      </c>
      <c r="AS39" s="61">
        <v>2184</v>
      </c>
      <c r="AT39" s="61">
        <v>2299</v>
      </c>
      <c r="AU39" s="61">
        <f t="shared" si="0"/>
        <v>4483</v>
      </c>
      <c r="AV39" s="11">
        <f t="shared" si="1"/>
        <v>280.1875</v>
      </c>
      <c r="AW39" s="4">
        <f t="shared" si="2"/>
        <v>136.5</v>
      </c>
      <c r="AX39" s="4">
        <f t="shared" si="3"/>
        <v>143.6875</v>
      </c>
      <c r="AZ39" s="4"/>
      <c r="BA39" s="4"/>
    </row>
    <row r="40" spans="1:53">
      <c r="AN40" s="3"/>
      <c r="AO40" s="61"/>
      <c r="AP40" s="61"/>
      <c r="AQ40" s="61"/>
      <c r="AR40" s="3" t="s">
        <v>155</v>
      </c>
      <c r="AS40" s="61">
        <v>2208</v>
      </c>
      <c r="AT40" s="61">
        <v>2351</v>
      </c>
      <c r="AU40" s="61">
        <f t="shared" si="0"/>
        <v>4559</v>
      </c>
      <c r="AV40" s="11">
        <f t="shared" si="1"/>
        <v>284.9375</v>
      </c>
      <c r="AW40" s="4">
        <f t="shared" si="2"/>
        <v>138</v>
      </c>
      <c r="AX40" s="4">
        <f t="shared" si="3"/>
        <v>146.9375</v>
      </c>
      <c r="AZ40" s="4"/>
      <c r="BA40" s="4"/>
    </row>
    <row r="41" spans="1:53">
      <c r="A41" t="s">
        <v>29</v>
      </c>
      <c r="E41" s="3">
        <f>'[1]Cumulative Stats'!$M43</f>
        <v>11</v>
      </c>
      <c r="F41" s="3">
        <f>'[2]Cumulative Stats'!$M43</f>
        <v>20</v>
      </c>
      <c r="G41" s="3">
        <f>'[3]Cumulative Stats'!$M43</f>
        <v>8</v>
      </c>
      <c r="H41" s="3">
        <f>'[4]Cumulative Stats'!$M43</f>
        <v>10</v>
      </c>
      <c r="I41" s="3">
        <f>'[5]Cumulative Stats'!$M43</f>
        <v>11</v>
      </c>
      <c r="J41" s="3">
        <f>'[6]Cumulative Stats'!$M43</f>
        <v>13</v>
      </c>
      <c r="K41" s="3">
        <f>'[7]Cumulative Stats'!$M43</f>
        <v>7</v>
      </c>
      <c r="L41" s="3">
        <f>'[8]Cumulative Stats'!$M43</f>
        <v>9</v>
      </c>
      <c r="M41" s="3">
        <f>'[9]Cumulative Stats'!$M43</f>
        <v>6</v>
      </c>
      <c r="N41" s="3">
        <f>'[10]Cumulative Stats'!$M43</f>
        <v>14</v>
      </c>
      <c r="O41" s="3">
        <f>'[11]Cumulative Stats'!$M43</f>
        <v>8</v>
      </c>
      <c r="P41" s="3">
        <f>'[12]Cumulative Stats'!$M43</f>
        <v>10</v>
      </c>
      <c r="Q41" s="3">
        <f>'[13]Cumulative Stats'!$M43</f>
        <v>11</v>
      </c>
      <c r="R41" s="3">
        <f>'[14]Cumulative Stats'!$M43</f>
        <v>11</v>
      </c>
      <c r="S41" s="3">
        <f>'[15]Cumulative Stats'!$M43</f>
        <v>17</v>
      </c>
      <c r="T41" s="3">
        <f>'[16]Cumulative Stats'!$M43</f>
        <v>12</v>
      </c>
      <c r="U41" s="3">
        <f>'[17]Cumulative Stats'!$M43</f>
        <v>5</v>
      </c>
      <c r="V41" s="3">
        <f>'[18]Cumulative Stats'!$M43</f>
        <v>19</v>
      </c>
      <c r="W41" s="3">
        <f>'[19]Cumulative Stats'!$M43</f>
        <v>12</v>
      </c>
      <c r="X41" s="3">
        <f>'[20]Cumulative Stats'!$M43</f>
        <v>10</v>
      </c>
      <c r="Y41" s="3">
        <f>'[21]Cumulative Stats'!$M43</f>
        <v>14</v>
      </c>
      <c r="Z41" s="3">
        <f>'[22]Cumulative Stats'!$M43</f>
        <v>8</v>
      </c>
      <c r="AA41" s="3">
        <f>'[23]Cumulative Stats'!$M43</f>
        <v>13</v>
      </c>
      <c r="AB41" s="3">
        <f>'[24]Cumulative Stats'!$M43</f>
        <v>16</v>
      </c>
      <c r="AC41" s="3">
        <f>'[25]Cumulative Stats'!$M43</f>
        <v>12</v>
      </c>
      <c r="AD41" s="3">
        <f>'[26]Cumulative Stats'!$M43</f>
        <v>9</v>
      </c>
      <c r="AE41" s="3">
        <f>'[27]Cumulative Stats'!$M43</f>
        <v>11</v>
      </c>
      <c r="AF41" s="3">
        <f>'[28]Cumulative Stats'!$M43</f>
        <v>12</v>
      </c>
      <c r="AG41" s="3"/>
      <c r="AN41" s="3"/>
      <c r="AO41" s="61"/>
      <c r="AP41" s="61"/>
      <c r="AQ41" s="61"/>
      <c r="AR41" s="3" t="s">
        <v>152</v>
      </c>
      <c r="AS41" s="61">
        <v>1852</v>
      </c>
      <c r="AT41" s="61">
        <v>2763</v>
      </c>
      <c r="AU41" s="61">
        <f t="shared" si="0"/>
        <v>4615</v>
      </c>
      <c r="AV41" s="11">
        <f t="shared" si="1"/>
        <v>288.4375</v>
      </c>
      <c r="AW41" s="4">
        <f t="shared" si="2"/>
        <v>115.75</v>
      </c>
      <c r="AX41" s="4">
        <f t="shared" si="3"/>
        <v>172.6875</v>
      </c>
      <c r="AZ41" s="4"/>
      <c r="BA41" s="4"/>
    </row>
    <row r="42" spans="1:53">
      <c r="A42" t="s">
        <v>30</v>
      </c>
      <c r="E42" s="3">
        <f>'[1]Cumulative Stats'!$M44</f>
        <v>140</v>
      </c>
      <c r="F42" s="3">
        <f>'[2]Cumulative Stats'!$M44</f>
        <v>177</v>
      </c>
      <c r="G42" s="3">
        <f>'[3]Cumulative Stats'!$M44</f>
        <v>87</v>
      </c>
      <c r="H42" s="3">
        <f>'[4]Cumulative Stats'!$M44</f>
        <v>26</v>
      </c>
      <c r="I42" s="3">
        <f>'[5]Cumulative Stats'!$M44</f>
        <v>37</v>
      </c>
      <c r="J42" s="3">
        <f>'[6]Cumulative Stats'!$M44</f>
        <v>102</v>
      </c>
      <c r="K42" s="3">
        <f>'[7]Cumulative Stats'!$M44</f>
        <v>48</v>
      </c>
      <c r="L42" s="3">
        <f>'[8]Cumulative Stats'!$M44</f>
        <v>68</v>
      </c>
      <c r="M42" s="3">
        <f>'[9]Cumulative Stats'!$M44</f>
        <v>38</v>
      </c>
      <c r="N42" s="3">
        <f>'[10]Cumulative Stats'!$M44</f>
        <v>128</v>
      </c>
      <c r="O42" s="3">
        <f>'[11]Cumulative Stats'!$M44</f>
        <v>31</v>
      </c>
      <c r="P42" s="3">
        <f>'[12]Cumulative Stats'!$M44</f>
        <v>52</v>
      </c>
      <c r="Q42" s="3">
        <f>'[13]Cumulative Stats'!$M44</f>
        <v>147</v>
      </c>
      <c r="R42" s="3">
        <f>'[14]Cumulative Stats'!$M44</f>
        <v>178</v>
      </c>
      <c r="S42" s="3">
        <f>'[15]Cumulative Stats'!$M44</f>
        <v>132</v>
      </c>
      <c r="T42" s="3">
        <f>'[16]Cumulative Stats'!$M44</f>
        <v>76</v>
      </c>
      <c r="U42" s="3">
        <f>'[17]Cumulative Stats'!$M44</f>
        <v>28</v>
      </c>
      <c r="V42" s="3">
        <f>'[18]Cumulative Stats'!$M44</f>
        <v>87</v>
      </c>
      <c r="W42" s="3">
        <f>'[19]Cumulative Stats'!$M44</f>
        <v>44</v>
      </c>
      <c r="X42" s="3">
        <f>'[20]Cumulative Stats'!$M44</f>
        <v>59</v>
      </c>
      <c r="Y42" s="3">
        <f>'[21]Cumulative Stats'!$M44</f>
        <v>111</v>
      </c>
      <c r="Z42" s="3">
        <f>'[22]Cumulative Stats'!$M44</f>
        <v>37</v>
      </c>
      <c r="AA42" s="3">
        <f>'[23]Cumulative Stats'!$M44</f>
        <v>128</v>
      </c>
      <c r="AB42" s="3">
        <f>'[24]Cumulative Stats'!$M44</f>
        <v>122</v>
      </c>
      <c r="AC42" s="3">
        <f>'[25]Cumulative Stats'!$M44</f>
        <v>90</v>
      </c>
      <c r="AD42" s="3">
        <f>'[26]Cumulative Stats'!$M44</f>
        <v>75</v>
      </c>
      <c r="AE42" s="3">
        <f>'[27]Cumulative Stats'!$M44</f>
        <v>115</v>
      </c>
      <c r="AF42" s="3">
        <f>'[28]Cumulative Stats'!$M44</f>
        <v>107</v>
      </c>
      <c r="AG42" s="3"/>
      <c r="AN42" s="3"/>
      <c r="AO42" s="61"/>
      <c r="AP42" s="61"/>
      <c r="AQ42" s="61"/>
      <c r="AR42" s="3" t="s">
        <v>147</v>
      </c>
      <c r="AS42" s="61">
        <v>2396</v>
      </c>
      <c r="AT42" s="61">
        <v>2236</v>
      </c>
      <c r="AU42" s="61">
        <f t="shared" si="0"/>
        <v>4632</v>
      </c>
      <c r="AV42" s="11">
        <f t="shared" si="1"/>
        <v>289.5</v>
      </c>
      <c r="AW42" s="4">
        <f t="shared" si="2"/>
        <v>149.75</v>
      </c>
      <c r="AX42" s="4">
        <f t="shared" si="3"/>
        <v>139.75</v>
      </c>
      <c r="AZ42" s="4"/>
      <c r="BA42" s="4"/>
    </row>
    <row r="43" spans="1:53">
      <c r="A43" t="s">
        <v>31</v>
      </c>
      <c r="E43" s="4">
        <f>'[1]Cumulative Stats'!$M45</f>
        <v>12.727272727272727</v>
      </c>
      <c r="F43" s="4">
        <f>'[2]Cumulative Stats'!$M45</f>
        <v>8.85</v>
      </c>
      <c r="G43" s="4">
        <f>'[3]Cumulative Stats'!$M45</f>
        <v>10.875</v>
      </c>
      <c r="H43" s="4">
        <f>'[4]Cumulative Stats'!$M45</f>
        <v>2.6</v>
      </c>
      <c r="I43" s="4">
        <f>'[5]Cumulative Stats'!$M45</f>
        <v>3.3636363636363638</v>
      </c>
      <c r="J43" s="4">
        <f>'[6]Cumulative Stats'!$M45</f>
        <v>7.8461538461538458</v>
      </c>
      <c r="K43" s="4">
        <f>'[7]Cumulative Stats'!$M45</f>
        <v>6.8571428571428568</v>
      </c>
      <c r="L43" s="4">
        <f>'[8]Cumulative Stats'!$M45</f>
        <v>7.5555555555555554</v>
      </c>
      <c r="M43" s="4">
        <f>'[9]Cumulative Stats'!$M45</f>
        <v>6.333333333333333</v>
      </c>
      <c r="N43" s="4">
        <f>'[10]Cumulative Stats'!$M45</f>
        <v>9.1428571428571423</v>
      </c>
      <c r="O43" s="4">
        <f>'[11]Cumulative Stats'!$M45</f>
        <v>3.875</v>
      </c>
      <c r="P43" s="4">
        <f>'[12]Cumulative Stats'!$M45</f>
        <v>5.2</v>
      </c>
      <c r="Q43" s="4">
        <f>'[13]Cumulative Stats'!$M45</f>
        <v>13.363636363636363</v>
      </c>
      <c r="R43" s="4">
        <f>'[14]Cumulative Stats'!$M45</f>
        <v>16.181818181818183</v>
      </c>
      <c r="S43" s="4">
        <f>'[15]Cumulative Stats'!$M45</f>
        <v>7.7647058823529411</v>
      </c>
      <c r="T43" s="4">
        <f>'[16]Cumulative Stats'!$M45</f>
        <v>6.333333333333333</v>
      </c>
      <c r="U43" s="4">
        <f>'[17]Cumulative Stats'!$M45</f>
        <v>5.6</v>
      </c>
      <c r="V43" s="4">
        <f>'[18]Cumulative Stats'!$M45</f>
        <v>4.5789473684210522</v>
      </c>
      <c r="W43" s="4">
        <f>'[19]Cumulative Stats'!$M45</f>
        <v>3.6666666666666665</v>
      </c>
      <c r="X43" s="4">
        <f>'[20]Cumulative Stats'!$M45</f>
        <v>5.9</v>
      </c>
      <c r="Y43" s="4">
        <f>'[21]Cumulative Stats'!$M45</f>
        <v>7.9285714285714288</v>
      </c>
      <c r="Z43" s="4">
        <f>'[22]Cumulative Stats'!$M45</f>
        <v>4.625</v>
      </c>
      <c r="AA43" s="4">
        <f>'[23]Cumulative Stats'!$M45</f>
        <v>9.8461538461538467</v>
      </c>
      <c r="AB43" s="4">
        <f>'[24]Cumulative Stats'!$M45</f>
        <v>7.625</v>
      </c>
      <c r="AC43" s="4">
        <f>'[25]Cumulative Stats'!$M45</f>
        <v>7.5</v>
      </c>
      <c r="AD43" s="4">
        <f>'[26]Cumulative Stats'!$M45</f>
        <v>8.3333333333333339</v>
      </c>
      <c r="AE43" s="4">
        <f>'[27]Cumulative Stats'!$M45</f>
        <v>10.454545454545455</v>
      </c>
      <c r="AF43" s="4">
        <f>'[28]Cumulative Stats'!$M45</f>
        <v>8.9166666666666661</v>
      </c>
      <c r="AG43" s="4"/>
      <c r="AN43" s="3"/>
      <c r="AO43" s="61"/>
      <c r="AP43" s="61"/>
      <c r="AQ43" s="61"/>
      <c r="AR43" s="3" t="s">
        <v>116</v>
      </c>
      <c r="AS43" s="61">
        <v>1862</v>
      </c>
      <c r="AT43" s="61">
        <v>2773</v>
      </c>
      <c r="AU43" s="61">
        <f t="shared" si="0"/>
        <v>4635</v>
      </c>
      <c r="AV43" s="11">
        <f t="shared" si="1"/>
        <v>289.6875</v>
      </c>
      <c r="AW43" s="4">
        <f t="shared" si="2"/>
        <v>116.375</v>
      </c>
      <c r="AX43" s="4">
        <f t="shared" si="3"/>
        <v>173.3125</v>
      </c>
      <c r="AZ43" s="4"/>
      <c r="BA43" s="4"/>
    </row>
    <row r="44" spans="1:53">
      <c r="A44" t="s">
        <v>32</v>
      </c>
      <c r="E44" s="3">
        <f>'[1]Cumulative Stats'!$M46</f>
        <v>0</v>
      </c>
      <c r="F44" s="3">
        <f>'[2]Cumulative Stats'!$M46</f>
        <v>1</v>
      </c>
      <c r="G44" s="3">
        <f>'[3]Cumulative Stats'!$M46</f>
        <v>0</v>
      </c>
      <c r="H44" s="3">
        <f>'[4]Cumulative Stats'!$M46</f>
        <v>0</v>
      </c>
      <c r="I44" s="3">
        <f>'[5]Cumulative Stats'!$M46</f>
        <v>0</v>
      </c>
      <c r="J44" s="3">
        <f>'[6]Cumulative Stats'!$M46</f>
        <v>0</v>
      </c>
      <c r="K44" s="3">
        <f>'[7]Cumulative Stats'!$M46</f>
        <v>0</v>
      </c>
      <c r="L44" s="3">
        <f>'[8]Cumulative Stats'!$M46</f>
        <v>0</v>
      </c>
      <c r="M44" s="3">
        <f>'[9]Cumulative Stats'!$M46</f>
        <v>0</v>
      </c>
      <c r="N44" s="3">
        <f>'[10]Cumulative Stats'!$M46</f>
        <v>0</v>
      </c>
      <c r="O44" s="3">
        <f>'[11]Cumulative Stats'!$M46</f>
        <v>0</v>
      </c>
      <c r="P44" s="3">
        <f>'[12]Cumulative Stats'!$M46</f>
        <v>0</v>
      </c>
      <c r="Q44" s="3">
        <f>'[13]Cumulative Stats'!$M46</f>
        <v>0</v>
      </c>
      <c r="R44" s="3">
        <f>'[14]Cumulative Stats'!$M46</f>
        <v>0</v>
      </c>
      <c r="S44" s="3">
        <f>'[15]Cumulative Stats'!$M46</f>
        <v>0</v>
      </c>
      <c r="T44" s="3">
        <f>'[16]Cumulative Stats'!$M46</f>
        <v>0</v>
      </c>
      <c r="U44" s="3">
        <f>'[17]Cumulative Stats'!$M46</f>
        <v>0</v>
      </c>
      <c r="V44" s="3">
        <f>'[18]Cumulative Stats'!$M46</f>
        <v>0</v>
      </c>
      <c r="W44" s="3">
        <f>'[19]Cumulative Stats'!$M46</f>
        <v>0</v>
      </c>
      <c r="X44" s="3">
        <f>'[20]Cumulative Stats'!$M46</f>
        <v>0</v>
      </c>
      <c r="Y44" s="3">
        <f>'[21]Cumulative Stats'!$M46</f>
        <v>0</v>
      </c>
      <c r="Z44" s="3">
        <f>'[22]Cumulative Stats'!$M46</f>
        <v>0</v>
      </c>
      <c r="AA44" s="3">
        <f>'[23]Cumulative Stats'!$M46</f>
        <v>0</v>
      </c>
      <c r="AB44" s="3">
        <f>'[24]Cumulative Stats'!$M46</f>
        <v>0</v>
      </c>
      <c r="AC44" s="3">
        <f>'[25]Cumulative Stats'!$M46</f>
        <v>0</v>
      </c>
      <c r="AD44" s="3">
        <f>'[26]Cumulative Stats'!$M46</f>
        <v>0</v>
      </c>
      <c r="AE44" s="3">
        <f>'[27]Cumulative Stats'!$M46</f>
        <v>0</v>
      </c>
      <c r="AF44" s="3">
        <f>'[28]Cumulative Stats'!$M46</f>
        <v>0</v>
      </c>
      <c r="AG44" s="3"/>
      <c r="AN44" s="3"/>
      <c r="AO44" s="61"/>
      <c r="AP44" s="61"/>
      <c r="AQ44" s="61"/>
      <c r="AR44" s="3" t="s">
        <v>109</v>
      </c>
      <c r="AS44" s="61">
        <v>2174</v>
      </c>
      <c r="AT44" s="61">
        <v>2506</v>
      </c>
      <c r="AU44" s="61">
        <f t="shared" si="0"/>
        <v>4680</v>
      </c>
      <c r="AV44" s="11">
        <f t="shared" si="1"/>
        <v>292.5</v>
      </c>
      <c r="AW44" s="4">
        <f t="shared" si="2"/>
        <v>135.875</v>
      </c>
      <c r="AX44" s="4">
        <f t="shared" si="3"/>
        <v>156.625</v>
      </c>
      <c r="AZ44" s="4"/>
      <c r="BA44" s="4"/>
    </row>
    <row r="45" spans="1:53">
      <c r="AN45" s="3"/>
      <c r="AO45" s="61"/>
      <c r="AP45" s="61"/>
      <c r="AQ45" s="61"/>
      <c r="AR45" s="3" t="s">
        <v>119</v>
      </c>
      <c r="AS45" s="61">
        <v>2396</v>
      </c>
      <c r="AT45" s="61">
        <v>2351</v>
      </c>
      <c r="AU45" s="61">
        <f t="shared" si="0"/>
        <v>4747</v>
      </c>
      <c r="AV45" s="11">
        <f t="shared" si="1"/>
        <v>296.6875</v>
      </c>
      <c r="AW45" s="4">
        <f t="shared" si="2"/>
        <v>149.75</v>
      </c>
      <c r="AX45" s="4">
        <f t="shared" si="3"/>
        <v>146.9375</v>
      </c>
      <c r="AZ45" s="4"/>
      <c r="BA45" s="4"/>
    </row>
    <row r="46" spans="1:53">
      <c r="A46" t="s">
        <v>33</v>
      </c>
      <c r="E46" s="3">
        <f>'[1]Cumulative Stats'!$M48</f>
        <v>13</v>
      </c>
      <c r="F46" s="3">
        <f>'[2]Cumulative Stats'!$M48</f>
        <v>15</v>
      </c>
      <c r="G46" s="3">
        <f>'[3]Cumulative Stats'!$M48</f>
        <v>13</v>
      </c>
      <c r="H46" s="3">
        <f>'[4]Cumulative Stats'!$M48</f>
        <v>21</v>
      </c>
      <c r="I46" s="3">
        <f>'[5]Cumulative Stats'!$M48</f>
        <v>13</v>
      </c>
      <c r="J46" s="3">
        <f>'[6]Cumulative Stats'!$M48</f>
        <v>27</v>
      </c>
      <c r="K46" s="3">
        <f>'[7]Cumulative Stats'!$M48</f>
        <v>17</v>
      </c>
      <c r="L46" s="3">
        <f>'[8]Cumulative Stats'!$M48</f>
        <v>23</v>
      </c>
      <c r="M46" s="3">
        <f>'[9]Cumulative Stats'!$M48</f>
        <v>18</v>
      </c>
      <c r="N46" s="3">
        <f>'[10]Cumulative Stats'!$M48</f>
        <v>20</v>
      </c>
      <c r="O46" s="3">
        <f>'[11]Cumulative Stats'!$M48</f>
        <v>14</v>
      </c>
      <c r="P46" s="3">
        <f>'[12]Cumulative Stats'!$M48</f>
        <v>19</v>
      </c>
      <c r="Q46" s="3">
        <f>'[13]Cumulative Stats'!$M48</f>
        <v>17</v>
      </c>
      <c r="R46" s="3">
        <f>'[14]Cumulative Stats'!$M48</f>
        <v>21</v>
      </c>
      <c r="S46" s="3">
        <f>'[15]Cumulative Stats'!$M48</f>
        <v>10</v>
      </c>
      <c r="T46" s="3">
        <f>'[16]Cumulative Stats'!$M48</f>
        <v>13</v>
      </c>
      <c r="U46" s="3">
        <f>'[17]Cumulative Stats'!$M48</f>
        <v>23</v>
      </c>
      <c r="V46" s="3">
        <f>'[18]Cumulative Stats'!$M48</f>
        <v>13</v>
      </c>
      <c r="W46" s="3">
        <f>'[19]Cumulative Stats'!$M48</f>
        <v>19</v>
      </c>
      <c r="X46" s="3">
        <f>'[20]Cumulative Stats'!$M48</f>
        <v>18</v>
      </c>
      <c r="Y46" s="3">
        <f>'[21]Cumulative Stats'!$M48</f>
        <v>10</v>
      </c>
      <c r="Z46" s="3">
        <f>'[22]Cumulative Stats'!$M48</f>
        <v>21</v>
      </c>
      <c r="AA46" s="3">
        <f>'[23]Cumulative Stats'!$M48</f>
        <v>15</v>
      </c>
      <c r="AB46" s="3">
        <f>'[24]Cumulative Stats'!$M48</f>
        <v>14</v>
      </c>
      <c r="AC46" s="3">
        <f>'[25]Cumulative Stats'!$M48</f>
        <v>11</v>
      </c>
      <c r="AD46" s="3">
        <f>'[26]Cumulative Stats'!$M48</f>
        <v>14</v>
      </c>
      <c r="AE46" s="3">
        <f>'[27]Cumulative Stats'!$M48</f>
        <v>11</v>
      </c>
      <c r="AF46" s="3">
        <f>'[28]Cumulative Stats'!$M48</f>
        <v>12</v>
      </c>
      <c r="AG46" s="3"/>
      <c r="AN46" s="3"/>
      <c r="AO46" s="61"/>
      <c r="AP46" s="61"/>
      <c r="AQ46" s="61"/>
      <c r="AR46" s="3" t="s">
        <v>115</v>
      </c>
      <c r="AS46" s="61">
        <v>2116</v>
      </c>
      <c r="AT46" s="61">
        <v>2690</v>
      </c>
      <c r="AU46" s="61">
        <f t="shared" si="0"/>
        <v>4806</v>
      </c>
      <c r="AV46" s="11">
        <f t="shared" si="1"/>
        <v>300.375</v>
      </c>
      <c r="AW46" s="4">
        <f t="shared" si="2"/>
        <v>132.25</v>
      </c>
      <c r="AX46" s="4">
        <f t="shared" si="3"/>
        <v>168.125</v>
      </c>
      <c r="AZ46" s="4"/>
      <c r="BA46" s="4"/>
    </row>
    <row r="47" spans="1:53">
      <c r="A47" t="s">
        <v>30</v>
      </c>
      <c r="E47" s="3">
        <f>'[1]Cumulative Stats'!$M49</f>
        <v>412</v>
      </c>
      <c r="F47" s="3">
        <f>'[2]Cumulative Stats'!$M49</f>
        <v>340</v>
      </c>
      <c r="G47" s="3">
        <f>'[3]Cumulative Stats'!$M49</f>
        <v>357</v>
      </c>
      <c r="H47" s="3">
        <f>'[4]Cumulative Stats'!$M49</f>
        <v>545</v>
      </c>
      <c r="I47" s="3">
        <f>'[5]Cumulative Stats'!$M49</f>
        <v>321</v>
      </c>
      <c r="J47" s="3">
        <f>'[6]Cumulative Stats'!$M49</f>
        <v>502</v>
      </c>
      <c r="K47" s="3">
        <f>'[7]Cumulative Stats'!$M49</f>
        <v>307</v>
      </c>
      <c r="L47" s="3">
        <f>'[8]Cumulative Stats'!$M49</f>
        <v>415</v>
      </c>
      <c r="M47" s="3">
        <f>'[9]Cumulative Stats'!$M49</f>
        <v>460</v>
      </c>
      <c r="N47" s="3">
        <f>'[10]Cumulative Stats'!$M49</f>
        <v>298</v>
      </c>
      <c r="O47" s="3">
        <f>'[11]Cumulative Stats'!$M49</f>
        <v>252</v>
      </c>
      <c r="P47" s="3">
        <f>'[12]Cumulative Stats'!$M49</f>
        <v>342</v>
      </c>
      <c r="Q47" s="3">
        <f>'[13]Cumulative Stats'!$M49</f>
        <v>327</v>
      </c>
      <c r="R47" s="3">
        <f>'[14]Cumulative Stats'!$M49</f>
        <v>431</v>
      </c>
      <c r="S47" s="3">
        <f>'[15]Cumulative Stats'!$M49</f>
        <v>200</v>
      </c>
      <c r="T47" s="3">
        <f>'[16]Cumulative Stats'!$M49</f>
        <v>255</v>
      </c>
      <c r="U47" s="3">
        <f>'[17]Cumulative Stats'!$M49</f>
        <v>473</v>
      </c>
      <c r="V47" s="3">
        <f>'[18]Cumulative Stats'!$M49</f>
        <v>312</v>
      </c>
      <c r="W47" s="3">
        <f>'[19]Cumulative Stats'!$M49</f>
        <v>378</v>
      </c>
      <c r="X47" s="3">
        <f>'[20]Cumulative Stats'!$M49</f>
        <v>369</v>
      </c>
      <c r="Y47" s="3">
        <f>'[21]Cumulative Stats'!$M49</f>
        <v>240</v>
      </c>
      <c r="Z47" s="3">
        <f>'[22]Cumulative Stats'!$M49</f>
        <v>336</v>
      </c>
      <c r="AA47" s="3">
        <f>'[23]Cumulative Stats'!$M49</f>
        <v>317</v>
      </c>
      <c r="AB47" s="3">
        <f>'[24]Cumulative Stats'!$M49</f>
        <v>308</v>
      </c>
      <c r="AC47" s="3">
        <f>'[25]Cumulative Stats'!$M49</f>
        <v>230</v>
      </c>
      <c r="AD47" s="3">
        <f>'[26]Cumulative Stats'!$M49</f>
        <v>251</v>
      </c>
      <c r="AE47" s="3">
        <f>'[27]Cumulative Stats'!$M49</f>
        <v>251</v>
      </c>
      <c r="AF47" s="3">
        <f>'[28]Cumulative Stats'!$M49</f>
        <v>193</v>
      </c>
      <c r="AG47" s="3"/>
      <c r="AN47" s="3"/>
      <c r="AO47" s="61"/>
      <c r="AP47" s="61"/>
      <c r="AQ47" s="61"/>
      <c r="AR47" s="3" t="s">
        <v>157</v>
      </c>
      <c r="AS47" s="61">
        <v>2420</v>
      </c>
      <c r="AT47" s="61">
        <v>2464</v>
      </c>
      <c r="AU47" s="61">
        <f t="shared" si="0"/>
        <v>4884</v>
      </c>
      <c r="AV47" s="11">
        <f t="shared" si="1"/>
        <v>305.25</v>
      </c>
      <c r="AW47" s="4">
        <f t="shared" si="2"/>
        <v>151.25</v>
      </c>
      <c r="AX47" s="4">
        <f t="shared" si="3"/>
        <v>154</v>
      </c>
      <c r="AZ47" s="4"/>
      <c r="BA47" s="4"/>
    </row>
    <row r="48" spans="1:53">
      <c r="A48" t="s">
        <v>31</v>
      </c>
      <c r="E48" s="4">
        <f>'[1]Cumulative Stats'!$M50</f>
        <v>31.692307692307693</v>
      </c>
      <c r="F48" s="4">
        <f>'[2]Cumulative Stats'!$M50</f>
        <v>22.666666666666668</v>
      </c>
      <c r="G48" s="4">
        <f>'[3]Cumulative Stats'!$M50</f>
        <v>27.46153846153846</v>
      </c>
      <c r="H48" s="4">
        <f>'[4]Cumulative Stats'!$M50</f>
        <v>25.952380952380953</v>
      </c>
      <c r="I48" s="4">
        <f>'[5]Cumulative Stats'!$M50</f>
        <v>24.692307692307693</v>
      </c>
      <c r="J48" s="4">
        <f>'[6]Cumulative Stats'!$M50</f>
        <v>18.592592592592592</v>
      </c>
      <c r="K48" s="4">
        <f>'[7]Cumulative Stats'!$M50</f>
        <v>18.058823529411764</v>
      </c>
      <c r="L48" s="4">
        <f>'[8]Cumulative Stats'!$M50</f>
        <v>18.043478260869566</v>
      </c>
      <c r="M48" s="4">
        <f>'[9]Cumulative Stats'!$M50</f>
        <v>25.555555555555557</v>
      </c>
      <c r="N48" s="4">
        <f>'[10]Cumulative Stats'!$M50</f>
        <v>14.9</v>
      </c>
      <c r="O48" s="4">
        <f>'[11]Cumulative Stats'!$M50</f>
        <v>18</v>
      </c>
      <c r="P48" s="4">
        <f>'[12]Cumulative Stats'!$M50</f>
        <v>18</v>
      </c>
      <c r="Q48" s="4">
        <f>'[13]Cumulative Stats'!$M50</f>
        <v>19.235294117647058</v>
      </c>
      <c r="R48" s="4">
        <f>'[14]Cumulative Stats'!$M50</f>
        <v>20.523809523809526</v>
      </c>
      <c r="S48" s="4">
        <f>'[15]Cumulative Stats'!$M50</f>
        <v>20</v>
      </c>
      <c r="T48" s="4">
        <f>'[16]Cumulative Stats'!$M50</f>
        <v>19.615384615384617</v>
      </c>
      <c r="U48" s="4">
        <f>'[17]Cumulative Stats'!$M50</f>
        <v>20.565217391304348</v>
      </c>
      <c r="V48" s="4">
        <f>'[18]Cumulative Stats'!$M50</f>
        <v>24</v>
      </c>
      <c r="W48" s="4">
        <f>'[19]Cumulative Stats'!$M50</f>
        <v>19.894736842105264</v>
      </c>
      <c r="X48" s="4">
        <f>'[20]Cumulative Stats'!$M50</f>
        <v>20.5</v>
      </c>
      <c r="Y48" s="4">
        <f>'[21]Cumulative Stats'!$M50</f>
        <v>24</v>
      </c>
      <c r="Z48" s="4">
        <f>'[22]Cumulative Stats'!$M50</f>
        <v>16</v>
      </c>
      <c r="AA48" s="4">
        <f>'[23]Cumulative Stats'!$M50</f>
        <v>21.133333333333333</v>
      </c>
      <c r="AB48" s="4">
        <f>'[24]Cumulative Stats'!$M50</f>
        <v>22</v>
      </c>
      <c r="AC48" s="4">
        <f>'[25]Cumulative Stats'!$M50</f>
        <v>20.90909090909091</v>
      </c>
      <c r="AD48" s="4">
        <f>'[26]Cumulative Stats'!$M50</f>
        <v>17.928571428571427</v>
      </c>
      <c r="AE48" s="4">
        <f>'[27]Cumulative Stats'!$M50</f>
        <v>22.818181818181817</v>
      </c>
      <c r="AF48" s="4">
        <f>'[28]Cumulative Stats'!$M50</f>
        <v>16.083333333333332</v>
      </c>
      <c r="AG48" s="4"/>
      <c r="AN48" s="3"/>
      <c r="AO48" s="61"/>
      <c r="AP48" s="61"/>
      <c r="AQ48" s="61"/>
      <c r="AR48" s="3" t="s">
        <v>154</v>
      </c>
      <c r="AS48" s="61">
        <v>2183</v>
      </c>
      <c r="AT48" s="61">
        <v>2711</v>
      </c>
      <c r="AU48" s="61">
        <f t="shared" si="0"/>
        <v>4894</v>
      </c>
      <c r="AV48" s="11">
        <f t="shared" si="1"/>
        <v>305.875</v>
      </c>
      <c r="AW48" s="4">
        <f t="shared" si="2"/>
        <v>136.4375</v>
      </c>
      <c r="AX48" s="4">
        <f t="shared" si="3"/>
        <v>169.4375</v>
      </c>
      <c r="AZ48" s="4"/>
      <c r="BA48" s="4"/>
    </row>
    <row r="49" spans="1:53">
      <c r="A49" t="s">
        <v>32</v>
      </c>
      <c r="E49" s="3">
        <f>'[1]Cumulative Stats'!$M51</f>
        <v>1</v>
      </c>
      <c r="F49" s="3">
        <f>'[2]Cumulative Stats'!$M51</f>
        <v>0</v>
      </c>
      <c r="G49" s="3">
        <f>'[3]Cumulative Stats'!$M51</f>
        <v>1</v>
      </c>
      <c r="H49" s="3">
        <f>'[4]Cumulative Stats'!$M51</f>
        <v>0</v>
      </c>
      <c r="I49" s="3">
        <f>'[5]Cumulative Stats'!$M51</f>
        <v>0</v>
      </c>
      <c r="J49" s="3">
        <f>'[6]Cumulative Stats'!$M51</f>
        <v>1</v>
      </c>
      <c r="K49" s="3">
        <f>'[7]Cumulative Stats'!$M51</f>
        <v>0</v>
      </c>
      <c r="L49" s="3">
        <f>'[8]Cumulative Stats'!$M51</f>
        <v>0</v>
      </c>
      <c r="M49" s="3">
        <f>'[9]Cumulative Stats'!$M51</f>
        <v>0</v>
      </c>
      <c r="N49" s="3">
        <f>'[10]Cumulative Stats'!$M51</f>
        <v>0</v>
      </c>
      <c r="O49" s="3">
        <f>'[11]Cumulative Stats'!$M51</f>
        <v>0</v>
      </c>
      <c r="P49" s="3">
        <f>'[12]Cumulative Stats'!$M51</f>
        <v>0</v>
      </c>
      <c r="Q49" s="3">
        <f>'[13]Cumulative Stats'!$M51</f>
        <v>0</v>
      </c>
      <c r="R49" s="3">
        <f>'[14]Cumulative Stats'!$M51</f>
        <v>0</v>
      </c>
      <c r="S49" s="3">
        <f>'[15]Cumulative Stats'!$M51</f>
        <v>0</v>
      </c>
      <c r="T49" s="3">
        <f>'[16]Cumulative Stats'!$M51</f>
        <v>0</v>
      </c>
      <c r="U49" s="3">
        <f>'[17]Cumulative Stats'!$M51</f>
        <v>0</v>
      </c>
      <c r="V49" s="3">
        <f>'[18]Cumulative Stats'!$M51</f>
        <v>0</v>
      </c>
      <c r="W49" s="3">
        <f>'[19]Cumulative Stats'!$M51</f>
        <v>0</v>
      </c>
      <c r="X49" s="3">
        <f>'[20]Cumulative Stats'!$M51</f>
        <v>0</v>
      </c>
      <c r="Y49" s="3">
        <f>'[21]Cumulative Stats'!$M51</f>
        <v>0</v>
      </c>
      <c r="Z49" s="3">
        <f>'[22]Cumulative Stats'!$M51</f>
        <v>0</v>
      </c>
      <c r="AA49" s="3">
        <f>'[23]Cumulative Stats'!$M51</f>
        <v>0</v>
      </c>
      <c r="AB49" s="3">
        <f>'[24]Cumulative Stats'!$M51</f>
        <v>0</v>
      </c>
      <c r="AC49" s="3">
        <f>'[25]Cumulative Stats'!$M51</f>
        <v>0</v>
      </c>
      <c r="AD49" s="3">
        <f>'[26]Cumulative Stats'!$M51</f>
        <v>0</v>
      </c>
      <c r="AE49" s="3">
        <f>'[27]Cumulative Stats'!$M51</f>
        <v>0</v>
      </c>
      <c r="AF49" s="3">
        <f>'[28]Cumulative Stats'!$M51</f>
        <v>0</v>
      </c>
      <c r="AG49" s="3"/>
      <c r="AN49" s="3"/>
      <c r="AO49" s="61"/>
      <c r="AP49" s="61"/>
      <c r="AQ49" s="61"/>
      <c r="AR49" s="3" t="s">
        <v>149</v>
      </c>
      <c r="AS49" s="61">
        <v>2072</v>
      </c>
      <c r="AT49" s="61">
        <v>2842</v>
      </c>
      <c r="AU49" s="61">
        <f t="shared" si="0"/>
        <v>4914</v>
      </c>
      <c r="AV49" s="11">
        <f t="shared" si="1"/>
        <v>307.125</v>
      </c>
      <c r="AW49" s="4">
        <f t="shared" si="2"/>
        <v>129.5</v>
      </c>
      <c r="AX49" s="4">
        <f t="shared" si="3"/>
        <v>177.625</v>
      </c>
      <c r="AZ49" s="4"/>
      <c r="BA49" s="4"/>
    </row>
    <row r="50" spans="1:53">
      <c r="AN50" s="3"/>
      <c r="AO50" s="61"/>
      <c r="AP50" s="61"/>
      <c r="AQ50" s="61"/>
      <c r="AR50" s="3" t="s">
        <v>120</v>
      </c>
      <c r="AS50" s="61">
        <v>2536</v>
      </c>
      <c r="AT50" s="61">
        <v>2378</v>
      </c>
      <c r="AU50" s="61">
        <f t="shared" si="0"/>
        <v>4914</v>
      </c>
      <c r="AV50" s="11">
        <f t="shared" si="1"/>
        <v>307.125</v>
      </c>
      <c r="AW50" s="4">
        <f t="shared" si="2"/>
        <v>158.5</v>
      </c>
      <c r="AX50" s="4">
        <f t="shared" si="3"/>
        <v>148.625</v>
      </c>
      <c r="AZ50" s="4"/>
      <c r="BA50" s="4"/>
    </row>
    <row r="51" spans="1:53">
      <c r="A51" t="s">
        <v>34</v>
      </c>
      <c r="E51" s="3">
        <f>'[1]Cumulative Stats'!$M53</f>
        <v>21</v>
      </c>
      <c r="F51" s="3">
        <f>'[2]Cumulative Stats'!$M53</f>
        <v>22</v>
      </c>
      <c r="G51" s="3">
        <f>'[3]Cumulative Stats'!$M53</f>
        <v>15</v>
      </c>
      <c r="H51" s="3">
        <f>'[4]Cumulative Stats'!$M53</f>
        <v>25</v>
      </c>
      <c r="I51" s="3">
        <f>'[5]Cumulative Stats'!$M53</f>
        <v>32</v>
      </c>
      <c r="J51" s="3">
        <f>'[6]Cumulative Stats'!$M53</f>
        <v>24</v>
      </c>
      <c r="K51" s="3">
        <f>'[7]Cumulative Stats'!$M53</f>
        <v>20</v>
      </c>
      <c r="L51" s="3">
        <f>'[8]Cumulative Stats'!$M53</f>
        <v>15</v>
      </c>
      <c r="M51" s="3">
        <f>'[9]Cumulative Stats'!$M53</f>
        <v>29</v>
      </c>
      <c r="N51" s="3">
        <f>'[10]Cumulative Stats'!$M53</f>
        <v>25</v>
      </c>
      <c r="O51" s="3">
        <f>'[11]Cumulative Stats'!$M53</f>
        <v>21</v>
      </c>
      <c r="P51" s="3">
        <f>'[12]Cumulative Stats'!$M53</f>
        <v>11</v>
      </c>
      <c r="Q51" s="3">
        <f>'[13]Cumulative Stats'!$M53</f>
        <v>26</v>
      </c>
      <c r="R51" s="3">
        <f>'[14]Cumulative Stats'!$M53</f>
        <v>21</v>
      </c>
      <c r="S51" s="3">
        <f>'[15]Cumulative Stats'!$M53</f>
        <v>36</v>
      </c>
      <c r="T51" s="3">
        <f>'[16]Cumulative Stats'!$M53</f>
        <v>28</v>
      </c>
      <c r="U51" s="3">
        <f>'[17]Cumulative Stats'!$M53</f>
        <v>25</v>
      </c>
      <c r="V51" s="3">
        <f>'[18]Cumulative Stats'!$M53</f>
        <v>24</v>
      </c>
      <c r="W51" s="3">
        <f>'[19]Cumulative Stats'!$M53</f>
        <v>37</v>
      </c>
      <c r="X51" s="3">
        <f>'[20]Cumulative Stats'!$M53</f>
        <v>25</v>
      </c>
      <c r="Y51" s="3">
        <f>'[21]Cumulative Stats'!$M53</f>
        <v>15</v>
      </c>
      <c r="Z51" s="3">
        <f>'[22]Cumulative Stats'!$M53</f>
        <v>33</v>
      </c>
      <c r="AA51" s="3">
        <f>'[23]Cumulative Stats'!$M53</f>
        <v>20</v>
      </c>
      <c r="AB51" s="3">
        <f>'[24]Cumulative Stats'!$M53</f>
        <v>25</v>
      </c>
      <c r="AC51" s="3">
        <f>'[25]Cumulative Stats'!$M53</f>
        <v>19</v>
      </c>
      <c r="AD51" s="3">
        <f>'[26]Cumulative Stats'!$M53</f>
        <v>44</v>
      </c>
      <c r="AE51" s="3">
        <f>'[27]Cumulative Stats'!$M53</f>
        <v>27</v>
      </c>
      <c r="AF51" s="3">
        <f>'[28]Cumulative Stats'!$M53</f>
        <v>28</v>
      </c>
      <c r="AG51" s="3"/>
      <c r="AN51" s="3"/>
      <c r="AO51" s="61"/>
      <c r="AP51" s="61"/>
      <c r="AQ51" s="61"/>
      <c r="AR51" s="3" t="s">
        <v>113</v>
      </c>
      <c r="AS51" s="61">
        <v>2439</v>
      </c>
      <c r="AT51" s="61">
        <v>2524</v>
      </c>
      <c r="AU51" s="61">
        <f t="shared" si="0"/>
        <v>4963</v>
      </c>
      <c r="AV51" s="11">
        <f t="shared" si="1"/>
        <v>310.1875</v>
      </c>
      <c r="AW51" s="4">
        <f t="shared" si="2"/>
        <v>152.4375</v>
      </c>
      <c r="AX51" s="4">
        <f t="shared" si="3"/>
        <v>157.75</v>
      </c>
      <c r="AZ51" s="4"/>
      <c r="BA51" s="4"/>
    </row>
    <row r="52" spans="1:53">
      <c r="A52" t="s">
        <v>35</v>
      </c>
      <c r="E52" s="3">
        <f>'[1]Cumulative Stats'!$M54</f>
        <v>183</v>
      </c>
      <c r="F52" s="3">
        <f>'[2]Cumulative Stats'!$M54</f>
        <v>185</v>
      </c>
      <c r="G52" s="3">
        <f>'[3]Cumulative Stats'!$M54</f>
        <v>130</v>
      </c>
      <c r="H52" s="3">
        <f>'[4]Cumulative Stats'!$M54</f>
        <v>184</v>
      </c>
      <c r="I52" s="3">
        <f>'[5]Cumulative Stats'!$M54</f>
        <v>267</v>
      </c>
      <c r="J52" s="3">
        <f>'[6]Cumulative Stats'!$M54</f>
        <v>199</v>
      </c>
      <c r="K52" s="3">
        <f>'[7]Cumulative Stats'!$M54</f>
        <v>184</v>
      </c>
      <c r="L52" s="3">
        <f>'[8]Cumulative Stats'!$M54</f>
        <v>151</v>
      </c>
      <c r="M52" s="3">
        <f>'[9]Cumulative Stats'!$M54</f>
        <v>272</v>
      </c>
      <c r="N52" s="3">
        <f>'[10]Cumulative Stats'!$M54</f>
        <v>215</v>
      </c>
      <c r="O52" s="3">
        <f>'[11]Cumulative Stats'!$M54</f>
        <v>173</v>
      </c>
      <c r="P52" s="3">
        <f>'[12]Cumulative Stats'!$M54</f>
        <v>85</v>
      </c>
      <c r="Q52" s="3">
        <f>'[13]Cumulative Stats'!$M54</f>
        <v>259</v>
      </c>
      <c r="R52" s="3">
        <f>'[14]Cumulative Stats'!$M54</f>
        <v>190</v>
      </c>
      <c r="S52" s="3">
        <f>'[15]Cumulative Stats'!$M54</f>
        <v>269</v>
      </c>
      <c r="T52" s="3">
        <f>'[16]Cumulative Stats'!$M54</f>
        <v>271</v>
      </c>
      <c r="U52" s="3">
        <f>'[17]Cumulative Stats'!$M54</f>
        <v>202</v>
      </c>
      <c r="V52" s="3">
        <f>'[18]Cumulative Stats'!$M54</f>
        <v>168</v>
      </c>
      <c r="W52" s="3">
        <f>'[19]Cumulative Stats'!$M54</f>
        <v>288</v>
      </c>
      <c r="X52" s="3">
        <f>'[20]Cumulative Stats'!$M54</f>
        <v>218</v>
      </c>
      <c r="Y52" s="3">
        <f>'[21]Cumulative Stats'!$M54</f>
        <v>120</v>
      </c>
      <c r="Z52" s="3">
        <f>'[22]Cumulative Stats'!$M54</f>
        <v>259</v>
      </c>
      <c r="AA52" s="3">
        <f>'[23]Cumulative Stats'!$M54</f>
        <v>206</v>
      </c>
      <c r="AB52" s="3">
        <f>'[24]Cumulative Stats'!$M54</f>
        <v>212</v>
      </c>
      <c r="AC52" s="3">
        <f>'[25]Cumulative Stats'!$M54</f>
        <v>168</v>
      </c>
      <c r="AD52" s="3">
        <f>'[26]Cumulative Stats'!$M54</f>
        <v>370</v>
      </c>
      <c r="AE52" s="3">
        <f>'[27]Cumulative Stats'!$M54</f>
        <v>214</v>
      </c>
      <c r="AF52" s="3">
        <f>'[28]Cumulative Stats'!$M54</f>
        <v>275</v>
      </c>
      <c r="AG52" s="3"/>
      <c r="AN52" s="3"/>
      <c r="AO52" s="61"/>
      <c r="AP52" s="61"/>
      <c r="AQ52" s="61"/>
      <c r="AR52" s="3" t="s">
        <v>150</v>
      </c>
      <c r="AS52" s="61">
        <v>2384</v>
      </c>
      <c r="AT52" s="61">
        <v>2582</v>
      </c>
      <c r="AU52" s="61">
        <f t="shared" si="0"/>
        <v>4966</v>
      </c>
      <c r="AV52" s="11">
        <f t="shared" si="1"/>
        <v>310.375</v>
      </c>
      <c r="AW52" s="4">
        <f t="shared" si="2"/>
        <v>149</v>
      </c>
      <c r="AX52" s="4">
        <f t="shared" si="3"/>
        <v>161.375</v>
      </c>
      <c r="AZ52" s="4"/>
      <c r="BA52" s="4"/>
    </row>
    <row r="53" spans="1:53">
      <c r="AN53" s="3"/>
      <c r="AO53" s="61"/>
      <c r="AP53" s="61"/>
      <c r="AQ53" s="61"/>
      <c r="AR53" s="3" t="s">
        <v>118</v>
      </c>
      <c r="AS53" s="61">
        <v>2365</v>
      </c>
      <c r="AT53" s="61">
        <v>2659</v>
      </c>
      <c r="AU53" s="61">
        <f t="shared" si="0"/>
        <v>5024</v>
      </c>
      <c r="AV53" s="11">
        <f t="shared" si="1"/>
        <v>314</v>
      </c>
      <c r="AW53" s="4">
        <f t="shared" si="2"/>
        <v>147.8125</v>
      </c>
      <c r="AX53" s="4">
        <f t="shared" si="3"/>
        <v>166.1875</v>
      </c>
      <c r="AZ53" s="4"/>
      <c r="BA53" s="4"/>
    </row>
    <row r="54" spans="1:53">
      <c r="A54" t="s">
        <v>36</v>
      </c>
      <c r="E54" s="3">
        <f>'[1]Cumulative Stats'!$M56</f>
        <v>5</v>
      </c>
      <c r="F54" s="3">
        <f>'[2]Cumulative Stats'!$M56</f>
        <v>8</v>
      </c>
      <c r="G54" s="3">
        <f>'[3]Cumulative Stats'!$M56</f>
        <v>7</v>
      </c>
      <c r="H54" s="3">
        <f>'[4]Cumulative Stats'!$M56</f>
        <v>11</v>
      </c>
      <c r="I54" s="3">
        <f>'[5]Cumulative Stats'!$M56</f>
        <v>3</v>
      </c>
      <c r="J54" s="3">
        <f>'[6]Cumulative Stats'!$M56</f>
        <v>9</v>
      </c>
      <c r="K54" s="3">
        <f>'[7]Cumulative Stats'!$M56</f>
        <v>6</v>
      </c>
      <c r="L54" s="3">
        <f>'[8]Cumulative Stats'!$M56</f>
        <v>11</v>
      </c>
      <c r="M54" s="3">
        <f>'[9]Cumulative Stats'!$M56</f>
        <v>8</v>
      </c>
      <c r="N54" s="3">
        <f>'[10]Cumulative Stats'!$M56</f>
        <v>10</v>
      </c>
      <c r="O54" s="3">
        <f>'[11]Cumulative Stats'!$M56</f>
        <v>7</v>
      </c>
      <c r="P54" s="3">
        <f>'[12]Cumulative Stats'!$M56</f>
        <v>6</v>
      </c>
      <c r="Q54" s="3">
        <f>'[13]Cumulative Stats'!$M56</f>
        <v>4</v>
      </c>
      <c r="R54" s="3">
        <f>'[14]Cumulative Stats'!$M56</f>
        <v>3</v>
      </c>
      <c r="S54" s="3">
        <f>'[15]Cumulative Stats'!$M56</f>
        <v>8</v>
      </c>
      <c r="T54" s="3">
        <f>'[16]Cumulative Stats'!$M56</f>
        <v>12</v>
      </c>
      <c r="U54" s="3">
        <f>'[17]Cumulative Stats'!$M56</f>
        <v>6</v>
      </c>
      <c r="V54" s="3">
        <f>'[18]Cumulative Stats'!$M56</f>
        <v>10</v>
      </c>
      <c r="W54" s="3">
        <f>'[19]Cumulative Stats'!$M56</f>
        <v>8</v>
      </c>
      <c r="X54" s="3">
        <f>'[20]Cumulative Stats'!$M56</f>
        <v>13</v>
      </c>
      <c r="Y54" s="3">
        <f>'[21]Cumulative Stats'!$M56</f>
        <v>8</v>
      </c>
      <c r="Z54" s="3">
        <f>'[22]Cumulative Stats'!$M56</f>
        <v>8</v>
      </c>
      <c r="AA54" s="3">
        <f>'[23]Cumulative Stats'!$M56</f>
        <v>8</v>
      </c>
      <c r="AB54" s="3">
        <f>'[24]Cumulative Stats'!$M56</f>
        <v>8</v>
      </c>
      <c r="AC54" s="3">
        <f>'[25]Cumulative Stats'!$M56</f>
        <v>4</v>
      </c>
      <c r="AD54" s="3">
        <f>'[26]Cumulative Stats'!$M56</f>
        <v>12</v>
      </c>
      <c r="AE54" s="3">
        <f>'[27]Cumulative Stats'!$M56</f>
        <v>9</v>
      </c>
      <c r="AF54" s="3">
        <f>'[28]Cumulative Stats'!$M56</f>
        <v>6</v>
      </c>
      <c r="AG54" s="3"/>
      <c r="AN54" s="3"/>
      <c r="AO54" s="61"/>
      <c r="AP54" s="61"/>
      <c r="AQ54" s="61"/>
      <c r="AR54" s="3" t="s">
        <v>158</v>
      </c>
      <c r="AS54" s="61">
        <v>2656</v>
      </c>
      <c r="AT54" s="61">
        <v>2386</v>
      </c>
      <c r="AU54" s="61">
        <f t="shared" si="0"/>
        <v>5042</v>
      </c>
      <c r="AV54" s="11">
        <f t="shared" si="1"/>
        <v>315.125</v>
      </c>
      <c r="AW54" s="4">
        <f t="shared" si="2"/>
        <v>166</v>
      </c>
      <c r="AX54" s="4">
        <f t="shared" si="3"/>
        <v>149.125</v>
      </c>
      <c r="AZ54" s="4"/>
      <c r="BA54" s="4"/>
    </row>
    <row r="55" spans="1:53">
      <c r="A55" t="s">
        <v>37</v>
      </c>
      <c r="E55" s="3">
        <f>'[1]Cumulative Stats'!$M57</f>
        <v>4</v>
      </c>
      <c r="F55" s="3">
        <f>'[2]Cumulative Stats'!$M57</f>
        <v>5</v>
      </c>
      <c r="G55" s="3">
        <f>'[3]Cumulative Stats'!$M57</f>
        <v>3</v>
      </c>
      <c r="H55" s="3">
        <f>'[4]Cumulative Stats'!$M57</f>
        <v>5</v>
      </c>
      <c r="I55" s="3">
        <f>'[5]Cumulative Stats'!$M57</f>
        <v>1</v>
      </c>
      <c r="J55" s="3">
        <f>'[6]Cumulative Stats'!$M57</f>
        <v>5</v>
      </c>
      <c r="K55" s="3">
        <f>'[7]Cumulative Stats'!$M57</f>
        <v>2</v>
      </c>
      <c r="L55" s="3">
        <f>'[8]Cumulative Stats'!$M57</f>
        <v>3</v>
      </c>
      <c r="M55" s="3">
        <f>'[9]Cumulative Stats'!$M57</f>
        <v>5</v>
      </c>
      <c r="N55" s="3">
        <f>'[10]Cumulative Stats'!$M57</f>
        <v>4</v>
      </c>
      <c r="O55" s="3">
        <f>'[11]Cumulative Stats'!$M57</f>
        <v>3</v>
      </c>
      <c r="P55" s="3">
        <f>'[12]Cumulative Stats'!$M57</f>
        <v>2</v>
      </c>
      <c r="Q55" s="3">
        <f>'[13]Cumulative Stats'!$M57</f>
        <v>1</v>
      </c>
      <c r="R55" s="3">
        <f>'[14]Cumulative Stats'!$M57</f>
        <v>0</v>
      </c>
      <c r="S55" s="3">
        <f>'[15]Cumulative Stats'!$M57</f>
        <v>4</v>
      </c>
      <c r="T55" s="3">
        <f>'[16]Cumulative Stats'!$M57</f>
        <v>5</v>
      </c>
      <c r="U55" s="3">
        <f>'[17]Cumulative Stats'!$M57</f>
        <v>3</v>
      </c>
      <c r="V55" s="3">
        <f>'[18]Cumulative Stats'!$M57</f>
        <v>6</v>
      </c>
      <c r="W55" s="3">
        <f>'[19]Cumulative Stats'!$M57</f>
        <v>4</v>
      </c>
      <c r="X55" s="3">
        <f>'[20]Cumulative Stats'!$M57</f>
        <v>8</v>
      </c>
      <c r="Y55" s="3">
        <f>'[21]Cumulative Stats'!$M57</f>
        <v>3</v>
      </c>
      <c r="Z55" s="3">
        <f>'[22]Cumulative Stats'!$M57</f>
        <v>3</v>
      </c>
      <c r="AA55" s="3">
        <f>'[23]Cumulative Stats'!$M57</f>
        <v>5</v>
      </c>
      <c r="AB55" s="3">
        <f>'[24]Cumulative Stats'!$M57</f>
        <v>4</v>
      </c>
      <c r="AC55" s="3">
        <f>'[25]Cumulative Stats'!$M57</f>
        <v>2</v>
      </c>
      <c r="AD55" s="3">
        <f>'[26]Cumulative Stats'!$M57</f>
        <v>5</v>
      </c>
      <c r="AE55" s="3">
        <f>'[27]Cumulative Stats'!$M57</f>
        <v>6</v>
      </c>
      <c r="AF55" s="3">
        <f>'[28]Cumulative Stats'!$M57</f>
        <v>5</v>
      </c>
      <c r="AG55" s="3"/>
      <c r="AN55" s="3"/>
      <c r="AO55" s="61"/>
      <c r="AP55" s="61"/>
      <c r="AQ55" s="61"/>
      <c r="AR55" s="3" t="s">
        <v>151</v>
      </c>
      <c r="AS55" s="61">
        <v>2261</v>
      </c>
      <c r="AT55" s="61">
        <v>2908</v>
      </c>
      <c r="AU55" s="61">
        <f t="shared" si="0"/>
        <v>5169</v>
      </c>
      <c r="AV55" s="11">
        <f t="shared" si="1"/>
        <v>323.0625</v>
      </c>
      <c r="AW55" s="4">
        <f t="shared" si="2"/>
        <v>141.3125</v>
      </c>
      <c r="AX55" s="4">
        <f t="shared" si="3"/>
        <v>181.75</v>
      </c>
      <c r="AZ55" s="4"/>
      <c r="BA55" s="4"/>
    </row>
    <row r="56" spans="1:53">
      <c r="A56" t="s">
        <v>38</v>
      </c>
      <c r="E56" s="3">
        <f>'[1]Cumulative Stats'!$M58</f>
        <v>0</v>
      </c>
      <c r="F56" s="3">
        <f>'[2]Cumulative Stats'!$M58</f>
        <v>0</v>
      </c>
      <c r="G56" s="3">
        <f>'[3]Cumulative Stats'!$M58</f>
        <v>0</v>
      </c>
      <c r="H56" s="3">
        <f>'[4]Cumulative Stats'!$M58</f>
        <v>0</v>
      </c>
      <c r="I56" s="3">
        <f>'[5]Cumulative Stats'!$M58</f>
        <v>0</v>
      </c>
      <c r="J56" s="3">
        <f>'[6]Cumulative Stats'!$M58</f>
        <v>0</v>
      </c>
      <c r="K56" s="3">
        <f>'[7]Cumulative Stats'!$M58</f>
        <v>0</v>
      </c>
      <c r="L56" s="3">
        <f>'[8]Cumulative Stats'!$M58</f>
        <v>0</v>
      </c>
      <c r="M56" s="3">
        <f>'[9]Cumulative Stats'!$M58</f>
        <v>0</v>
      </c>
      <c r="N56" s="3">
        <f>'[10]Cumulative Stats'!$M58</f>
        <v>2</v>
      </c>
      <c r="O56" s="3">
        <f>'[11]Cumulative Stats'!$M58</f>
        <v>0</v>
      </c>
      <c r="P56" s="3">
        <f>'[12]Cumulative Stats'!$M58</f>
        <v>0</v>
      </c>
      <c r="Q56" s="3">
        <f>'[13]Cumulative Stats'!$M58</f>
        <v>0</v>
      </c>
      <c r="R56" s="3">
        <f>'[14]Cumulative Stats'!$M58</f>
        <v>0</v>
      </c>
      <c r="S56" s="3">
        <f>'[15]Cumulative Stats'!$M58</f>
        <v>0</v>
      </c>
      <c r="T56" s="3">
        <f>'[16]Cumulative Stats'!$M58</f>
        <v>0</v>
      </c>
      <c r="U56" s="3">
        <f>'[17]Cumulative Stats'!$M58</f>
        <v>0</v>
      </c>
      <c r="V56" s="3">
        <f>'[18]Cumulative Stats'!$M58</f>
        <v>1</v>
      </c>
      <c r="W56" s="3">
        <f>'[19]Cumulative Stats'!$M58</f>
        <v>0</v>
      </c>
      <c r="X56" s="3">
        <f>'[20]Cumulative Stats'!$M58</f>
        <v>0</v>
      </c>
      <c r="Y56" s="3">
        <f>'[21]Cumulative Stats'!$M58</f>
        <v>0</v>
      </c>
      <c r="Z56" s="3">
        <f>'[22]Cumulative Stats'!$M58</f>
        <v>0</v>
      </c>
      <c r="AA56" s="3">
        <f>'[23]Cumulative Stats'!$M58</f>
        <v>0</v>
      </c>
      <c r="AB56" s="3">
        <f>'[24]Cumulative Stats'!$M58</f>
        <v>0</v>
      </c>
      <c r="AC56" s="3">
        <f>'[25]Cumulative Stats'!$M58</f>
        <v>0</v>
      </c>
      <c r="AD56" s="3">
        <f>'[26]Cumulative Stats'!$M58</f>
        <v>0</v>
      </c>
      <c r="AE56" s="3">
        <f>'[27]Cumulative Stats'!$M58</f>
        <v>0</v>
      </c>
      <c r="AF56" s="3">
        <f>'[28]Cumulative Stats'!$M58</f>
        <v>0</v>
      </c>
      <c r="AG56" s="3"/>
      <c r="AN56" s="3"/>
      <c r="AO56" s="61"/>
      <c r="AP56" s="61"/>
      <c r="AQ56" s="61"/>
      <c r="AR56" s="3" t="s">
        <v>146</v>
      </c>
      <c r="AS56" s="61">
        <v>3228</v>
      </c>
      <c r="AT56" s="61">
        <v>1960</v>
      </c>
      <c r="AU56" s="61">
        <f t="shared" si="0"/>
        <v>5188</v>
      </c>
      <c r="AV56" s="11">
        <f t="shared" si="1"/>
        <v>324.25</v>
      </c>
      <c r="AW56" s="4">
        <f t="shared" si="2"/>
        <v>201.75</v>
      </c>
      <c r="AX56" s="4">
        <f t="shared" si="3"/>
        <v>122.5</v>
      </c>
      <c r="AZ56" s="4"/>
      <c r="BA56" s="4"/>
    </row>
    <row r="57" spans="1:53">
      <c r="A57" t="s">
        <v>39</v>
      </c>
      <c r="E57" s="3">
        <f>'[1]Cumulative Stats'!$M59</f>
        <v>2</v>
      </c>
      <c r="F57" s="3">
        <f>'[2]Cumulative Stats'!$M59</f>
        <v>3</v>
      </c>
      <c r="G57" s="3">
        <f>'[3]Cumulative Stats'!$M59</f>
        <v>5</v>
      </c>
      <c r="H57" s="3">
        <f>'[4]Cumulative Stats'!$M59</f>
        <v>5</v>
      </c>
      <c r="I57" s="3">
        <f>'[5]Cumulative Stats'!$M59</f>
        <v>2</v>
      </c>
      <c r="J57" s="3">
        <f>'[6]Cumulative Stats'!$M59</f>
        <v>0</v>
      </c>
      <c r="K57" s="3">
        <f>'[7]Cumulative Stats'!$M59</f>
        <v>4</v>
      </c>
      <c r="L57" s="3">
        <f>'[8]Cumulative Stats'!$M59</f>
        <v>3</v>
      </c>
      <c r="M57" s="3">
        <f>'[9]Cumulative Stats'!$M59</f>
        <v>2</v>
      </c>
      <c r="N57" s="3">
        <f>'[10]Cumulative Stats'!$M59</f>
        <v>3</v>
      </c>
      <c r="O57" s="3">
        <f>'[11]Cumulative Stats'!$M59</f>
        <v>2</v>
      </c>
      <c r="P57" s="3">
        <f>'[12]Cumulative Stats'!$M59</f>
        <v>2</v>
      </c>
      <c r="Q57" s="3">
        <f>'[13]Cumulative Stats'!$M59</f>
        <v>6</v>
      </c>
      <c r="R57" s="3">
        <f>'[14]Cumulative Stats'!$M59</f>
        <v>7</v>
      </c>
      <c r="S57" s="3">
        <f>'[15]Cumulative Stats'!$M59</f>
        <v>6</v>
      </c>
      <c r="T57" s="3">
        <f>'[16]Cumulative Stats'!$M59</f>
        <v>3</v>
      </c>
      <c r="U57" s="3">
        <f>'[17]Cumulative Stats'!$M59</f>
        <v>1</v>
      </c>
      <c r="V57" s="3">
        <f>'[18]Cumulative Stats'!$M59</f>
        <v>2</v>
      </c>
      <c r="W57" s="3">
        <f>'[19]Cumulative Stats'!$M59</f>
        <v>6</v>
      </c>
      <c r="X57" s="3">
        <f>'[20]Cumulative Stats'!$M59</f>
        <v>3</v>
      </c>
      <c r="Y57" s="3">
        <f>'[21]Cumulative Stats'!$M59</f>
        <v>4</v>
      </c>
      <c r="Z57" s="3">
        <f>'[22]Cumulative Stats'!$M59</f>
        <v>3</v>
      </c>
      <c r="AA57" s="3">
        <f>'[23]Cumulative Stats'!$M59</f>
        <v>6</v>
      </c>
      <c r="AB57" s="3">
        <f>'[24]Cumulative Stats'!$M59</f>
        <v>7</v>
      </c>
      <c r="AC57" s="3">
        <f>'[25]Cumulative Stats'!$M59</f>
        <v>5</v>
      </c>
      <c r="AD57" s="3">
        <f>'[26]Cumulative Stats'!$M59</f>
        <v>5</v>
      </c>
      <c r="AE57" s="3">
        <f>'[27]Cumulative Stats'!$M59</f>
        <v>5</v>
      </c>
      <c r="AF57" s="3">
        <f>'[28]Cumulative Stats'!$M59</f>
        <v>5</v>
      </c>
      <c r="AG57" s="3"/>
      <c r="AN57" s="3"/>
      <c r="AO57" s="61"/>
      <c r="AP57" s="61"/>
      <c r="AQ57" s="61"/>
      <c r="AR57" s="3" t="s">
        <v>110</v>
      </c>
      <c r="AS57" s="61">
        <v>2149</v>
      </c>
      <c r="AT57" s="61">
        <v>3203</v>
      </c>
      <c r="AU57" s="61">
        <f t="shared" si="0"/>
        <v>5352</v>
      </c>
      <c r="AV57" s="11">
        <f t="shared" si="1"/>
        <v>334.5</v>
      </c>
      <c r="AW57" s="4">
        <f t="shared" si="2"/>
        <v>134.3125</v>
      </c>
      <c r="AX57" s="4">
        <f t="shared" si="3"/>
        <v>200.1875</v>
      </c>
      <c r="AZ57" s="4"/>
      <c r="BA57" s="4"/>
    </row>
    <row r="58" spans="1:53">
      <c r="A58" s="1" t="s">
        <v>40</v>
      </c>
      <c r="E58" s="3">
        <f>'[1]Cumulative Stats'!$M60</f>
        <v>0</v>
      </c>
      <c r="F58" s="3">
        <f>'[2]Cumulative Stats'!$M60</f>
        <v>0</v>
      </c>
      <c r="G58" s="3">
        <f>'[3]Cumulative Stats'!$M60</f>
        <v>1</v>
      </c>
      <c r="H58" s="3">
        <f>'[4]Cumulative Stats'!$M60</f>
        <v>0</v>
      </c>
      <c r="I58" s="3">
        <f>'[5]Cumulative Stats'!$M60</f>
        <v>0</v>
      </c>
      <c r="J58" s="3">
        <f>'[6]Cumulative Stats'!$M60</f>
        <v>0</v>
      </c>
      <c r="K58" s="3">
        <f>'[7]Cumulative Stats'!$M60</f>
        <v>0</v>
      </c>
      <c r="L58" s="3">
        <f>'[8]Cumulative Stats'!$M60</f>
        <v>0</v>
      </c>
      <c r="M58" s="3">
        <f>'[9]Cumulative Stats'!$M60</f>
        <v>0</v>
      </c>
      <c r="N58" s="3">
        <f>'[10]Cumulative Stats'!$M60</f>
        <v>0</v>
      </c>
      <c r="O58" s="3">
        <f>'[11]Cumulative Stats'!$M60</f>
        <v>1</v>
      </c>
      <c r="P58" s="3">
        <f>'[12]Cumulative Stats'!$M60</f>
        <v>0</v>
      </c>
      <c r="Q58" s="3">
        <f>'[13]Cumulative Stats'!$M60</f>
        <v>0</v>
      </c>
      <c r="R58" s="3">
        <f>'[14]Cumulative Stats'!$M60</f>
        <v>1</v>
      </c>
      <c r="S58" s="3">
        <f>'[15]Cumulative Stats'!$M60</f>
        <v>0</v>
      </c>
      <c r="T58" s="3">
        <f>'[16]Cumulative Stats'!$M60</f>
        <v>0</v>
      </c>
      <c r="U58" s="3">
        <f>'[17]Cumulative Stats'!$M60</f>
        <v>0</v>
      </c>
      <c r="V58" s="3">
        <f>'[18]Cumulative Stats'!$M60</f>
        <v>0</v>
      </c>
      <c r="W58" s="3">
        <f>'[19]Cumulative Stats'!$M60</f>
        <v>1</v>
      </c>
      <c r="X58" s="3">
        <f>'[20]Cumulative Stats'!$M60</f>
        <v>0</v>
      </c>
      <c r="Y58" s="3">
        <f>'[21]Cumulative Stats'!$M60</f>
        <v>0</v>
      </c>
      <c r="Z58" s="3">
        <f>'[22]Cumulative Stats'!$M60</f>
        <v>0</v>
      </c>
      <c r="AA58" s="3">
        <f>'[23]Cumulative Stats'!$M60</f>
        <v>0</v>
      </c>
      <c r="AB58" s="3">
        <f>'[24]Cumulative Stats'!$M60</f>
        <v>1</v>
      </c>
      <c r="AC58" s="3">
        <f>'[25]Cumulative Stats'!$M60</f>
        <v>0</v>
      </c>
      <c r="AD58" s="3">
        <f>'[26]Cumulative Stats'!$M60</f>
        <v>0</v>
      </c>
      <c r="AE58" s="3">
        <f>'[27]Cumulative Stats'!$M60</f>
        <v>0</v>
      </c>
      <c r="AF58" s="3">
        <f>'[28]Cumulative Stats'!$M60</f>
        <v>0</v>
      </c>
      <c r="AG58" s="3"/>
      <c r="AN58" s="3"/>
      <c r="AO58" s="61"/>
      <c r="AP58" s="61"/>
      <c r="AQ58" s="61"/>
      <c r="AR58" s="3" t="s">
        <v>188</v>
      </c>
      <c r="AS58" s="61">
        <v>2513</v>
      </c>
      <c r="AT58" s="61">
        <v>3005</v>
      </c>
      <c r="AU58" s="61">
        <f t="shared" si="0"/>
        <v>5518</v>
      </c>
      <c r="AV58" s="11">
        <f t="shared" si="1"/>
        <v>344.875</v>
      </c>
      <c r="AW58" s="4">
        <f t="shared" si="2"/>
        <v>157.0625</v>
      </c>
      <c r="AX58" s="4">
        <f t="shared" si="3"/>
        <v>187.8125</v>
      </c>
      <c r="AZ58" s="4"/>
      <c r="BA58" s="4"/>
    </row>
    <row r="59" spans="1:53">
      <c r="AN59" s="3"/>
      <c r="AQ59" s="61"/>
      <c r="AR59" s="3" t="s">
        <v>153</v>
      </c>
      <c r="AS59" s="61">
        <v>2701</v>
      </c>
      <c r="AT59" s="61">
        <v>2823</v>
      </c>
      <c r="AU59" s="61">
        <f t="shared" si="0"/>
        <v>5524</v>
      </c>
      <c r="AV59" s="11">
        <f t="shared" si="1"/>
        <v>345.25</v>
      </c>
      <c r="AW59" s="4">
        <f t="shared" si="2"/>
        <v>168.8125</v>
      </c>
      <c r="AX59" s="4">
        <f t="shared" si="3"/>
        <v>176.4375</v>
      </c>
    </row>
    <row r="60" spans="1:53">
      <c r="A60" t="s">
        <v>41</v>
      </c>
      <c r="E60" s="3">
        <f>'[1]Cumulative Stats'!$M62</f>
        <v>118</v>
      </c>
      <c r="F60" s="3">
        <f>'[2]Cumulative Stats'!$M62</f>
        <v>106</v>
      </c>
      <c r="G60" s="3">
        <f>'[3]Cumulative Stats'!$M62</f>
        <v>67</v>
      </c>
      <c r="H60" s="3">
        <f>'[4]Cumulative Stats'!$M62</f>
        <v>70</v>
      </c>
      <c r="I60" s="3">
        <f>'[5]Cumulative Stats'!$M62</f>
        <v>42</v>
      </c>
      <c r="J60" s="3">
        <f>'[6]Cumulative Stats'!$M62</f>
        <v>30</v>
      </c>
      <c r="K60" s="3">
        <f>'[7]Cumulative Stats'!$M62</f>
        <v>48</v>
      </c>
      <c r="L60" s="3">
        <f>'[8]Cumulative Stats'!$M62</f>
        <v>85</v>
      </c>
      <c r="M60" s="3">
        <f>'[9]Cumulative Stats'!$M62</f>
        <v>66</v>
      </c>
      <c r="N60" s="3">
        <f>'[10]Cumulative Stats'!$M62</f>
        <v>97</v>
      </c>
      <c r="O60" s="3">
        <f>'[11]Cumulative Stats'!$M62</f>
        <v>97</v>
      </c>
      <c r="P60" s="3">
        <f>'[12]Cumulative Stats'!$M62</f>
        <v>49</v>
      </c>
      <c r="Q60" s="3">
        <f>'[13]Cumulative Stats'!$M62</f>
        <v>89</v>
      </c>
      <c r="R60" s="3">
        <f>'[14]Cumulative Stats'!$M62</f>
        <v>106</v>
      </c>
      <c r="S60" s="3">
        <f>'[15]Cumulative Stats'!$M62</f>
        <v>97</v>
      </c>
      <c r="T60" s="3">
        <f>'[16]Cumulative Stats'!$M62</f>
        <v>87</v>
      </c>
      <c r="U60" s="3">
        <f>'[17]Cumulative Stats'!$M62</f>
        <v>47</v>
      </c>
      <c r="V60" s="3">
        <f>'[18]Cumulative Stats'!$M62</f>
        <v>80</v>
      </c>
      <c r="W60" s="3">
        <f>'[19]Cumulative Stats'!$M62</f>
        <v>44</v>
      </c>
      <c r="X60" s="3">
        <f>'[20]Cumulative Stats'!$M62</f>
        <v>51</v>
      </c>
      <c r="Y60" s="3">
        <f>'[21]Cumulative Stats'!$M62</f>
        <v>71</v>
      </c>
      <c r="Z60" s="3">
        <f>'[22]Cumulative Stats'!$M62</f>
        <v>69</v>
      </c>
      <c r="AA60" s="3">
        <f>'[23]Cumulative Stats'!$M62</f>
        <v>72</v>
      </c>
      <c r="AB60" s="3">
        <f>'[24]Cumulative Stats'!$M62</f>
        <v>110</v>
      </c>
      <c r="AC60" s="3">
        <f>'[25]Cumulative Stats'!$M62</f>
        <v>85</v>
      </c>
      <c r="AD60" s="3">
        <f>'[26]Cumulative Stats'!$M62</f>
        <v>163</v>
      </c>
      <c r="AE60" s="3">
        <f>'[27]Cumulative Stats'!$M62</f>
        <v>62</v>
      </c>
      <c r="AF60" s="3">
        <f>'[28]Cumulative Stats'!$M62</f>
        <v>131</v>
      </c>
      <c r="AG60" s="3"/>
      <c r="AN60" s="3"/>
      <c r="AQ60" s="61"/>
      <c r="AR60" s="3" t="s">
        <v>108</v>
      </c>
      <c r="AS60" s="61">
        <v>3010</v>
      </c>
      <c r="AT60" s="61">
        <v>2901</v>
      </c>
      <c r="AU60" s="61">
        <f t="shared" si="0"/>
        <v>5911</v>
      </c>
      <c r="AV60" s="11">
        <f t="shared" si="1"/>
        <v>369.4375</v>
      </c>
      <c r="AW60" s="4">
        <f>+AS60/16</f>
        <v>188.125</v>
      </c>
      <c r="AX60" s="4">
        <f>+AT60/16</f>
        <v>181.3125</v>
      </c>
    </row>
    <row r="61" spans="1:53">
      <c r="A61" t="s">
        <v>42</v>
      </c>
      <c r="E61" s="3">
        <f>'[1]Cumulative Stats'!$M63</f>
        <v>14</v>
      </c>
      <c r="F61" s="3">
        <f>'[2]Cumulative Stats'!$M63</f>
        <v>12</v>
      </c>
      <c r="G61" s="3">
        <f>'[3]Cumulative Stats'!$M63</f>
        <v>9</v>
      </c>
      <c r="H61" s="3">
        <f>'[4]Cumulative Stats'!$M63</f>
        <v>8</v>
      </c>
      <c r="I61" s="3">
        <f>'[5]Cumulative Stats'!$M63</f>
        <v>3</v>
      </c>
      <c r="J61" s="3">
        <f>'[6]Cumulative Stats'!$M63</f>
        <v>3</v>
      </c>
      <c r="K61" s="3">
        <f>'[7]Cumulative Stats'!$M63</f>
        <v>5</v>
      </c>
      <c r="L61" s="3">
        <f>'[8]Cumulative Stats'!$M63</f>
        <v>11</v>
      </c>
      <c r="M61" s="3">
        <f>'[9]Cumulative Stats'!$M63</f>
        <v>6</v>
      </c>
      <c r="N61" s="3">
        <f>'[10]Cumulative Stats'!$M63</f>
        <v>12</v>
      </c>
      <c r="O61" s="3">
        <f>'[11]Cumulative Stats'!$M63</f>
        <v>12</v>
      </c>
      <c r="P61" s="3">
        <f>'[12]Cumulative Stats'!$M63</f>
        <v>5</v>
      </c>
      <c r="Q61" s="3">
        <f>'[13]Cumulative Stats'!$M63</f>
        <v>9</v>
      </c>
      <c r="R61" s="3">
        <f>'[14]Cumulative Stats'!$M63</f>
        <v>11</v>
      </c>
      <c r="S61" s="3">
        <f>'[15]Cumulative Stats'!$M63</f>
        <v>10</v>
      </c>
      <c r="T61" s="3">
        <f>'[16]Cumulative Stats'!$M63</f>
        <v>10</v>
      </c>
      <c r="U61" s="3">
        <f>'[17]Cumulative Stats'!$M63</f>
        <v>5</v>
      </c>
      <c r="V61" s="3">
        <f>'[18]Cumulative Stats'!$M63</f>
        <v>8</v>
      </c>
      <c r="W61" s="3">
        <f>'[19]Cumulative Stats'!$M63</f>
        <v>5</v>
      </c>
      <c r="X61" s="3">
        <f>'[20]Cumulative Stats'!$M63</f>
        <v>6</v>
      </c>
      <c r="Y61" s="3">
        <f>'[21]Cumulative Stats'!$M63</f>
        <v>8</v>
      </c>
      <c r="Z61" s="3">
        <f>'[22]Cumulative Stats'!$M63</f>
        <v>8</v>
      </c>
      <c r="AA61" s="3">
        <f>'[23]Cumulative Stats'!$M63</f>
        <v>7</v>
      </c>
      <c r="AB61" s="3">
        <f>'[24]Cumulative Stats'!$M63</f>
        <v>12</v>
      </c>
      <c r="AC61" s="3">
        <f>'[25]Cumulative Stats'!$M63</f>
        <v>11</v>
      </c>
      <c r="AD61" s="3">
        <f>'[26]Cumulative Stats'!$M63</f>
        <v>20</v>
      </c>
      <c r="AE61" s="3">
        <f>'[27]Cumulative Stats'!$M63</f>
        <v>6</v>
      </c>
      <c r="AF61" s="3">
        <f>'[28]Cumulative Stats'!$M63</f>
        <v>18</v>
      </c>
      <c r="AG61" s="3"/>
    </row>
    <row r="62" spans="1:53">
      <c r="A62" t="s">
        <v>43</v>
      </c>
      <c r="E62" s="3">
        <f>'[1]Cumulative Stats'!$M64</f>
        <v>5</v>
      </c>
      <c r="F62" s="3">
        <f>'[2]Cumulative Stats'!$M64</f>
        <v>8</v>
      </c>
      <c r="G62" s="3">
        <f>'[3]Cumulative Stats'!$M64</f>
        <v>3</v>
      </c>
      <c r="H62" s="3">
        <f>'[4]Cumulative Stats'!$M64</f>
        <v>5</v>
      </c>
      <c r="I62" s="3">
        <f>'[5]Cumulative Stats'!$M64</f>
        <v>2</v>
      </c>
      <c r="J62" s="3">
        <f>'[6]Cumulative Stats'!$M64</f>
        <v>2</v>
      </c>
      <c r="K62" s="3">
        <f>'[7]Cumulative Stats'!$M64</f>
        <v>2</v>
      </c>
      <c r="L62" s="3">
        <f>'[8]Cumulative Stats'!$M64</f>
        <v>1</v>
      </c>
      <c r="M62" s="3">
        <f>'[9]Cumulative Stats'!$M64</f>
        <v>3</v>
      </c>
      <c r="N62" s="3">
        <f>'[10]Cumulative Stats'!$M64</f>
        <v>4</v>
      </c>
      <c r="O62" s="3">
        <f>'[11]Cumulative Stats'!$M64</f>
        <v>6</v>
      </c>
      <c r="P62" s="3">
        <f>'[12]Cumulative Stats'!$M64</f>
        <v>2</v>
      </c>
      <c r="Q62" s="3">
        <f>'[13]Cumulative Stats'!$M64</f>
        <v>6</v>
      </c>
      <c r="R62" s="3">
        <f>'[14]Cumulative Stats'!$M64</f>
        <v>5</v>
      </c>
      <c r="S62" s="3">
        <f>'[15]Cumulative Stats'!$M64</f>
        <v>3</v>
      </c>
      <c r="T62" s="3">
        <f>'[16]Cumulative Stats'!$M64</f>
        <v>7</v>
      </c>
      <c r="U62" s="3">
        <f>'[17]Cumulative Stats'!$M64</f>
        <v>3</v>
      </c>
      <c r="V62" s="3">
        <f>'[18]Cumulative Stats'!$M64</f>
        <v>5</v>
      </c>
      <c r="W62" s="3">
        <f>'[19]Cumulative Stats'!$M64</f>
        <v>2</v>
      </c>
      <c r="X62" s="3">
        <f>'[20]Cumulative Stats'!$M64</f>
        <v>3</v>
      </c>
      <c r="Y62" s="3">
        <f>'[21]Cumulative Stats'!$M64</f>
        <v>2</v>
      </c>
      <c r="Z62" s="3">
        <f>'[22]Cumulative Stats'!$M64</f>
        <v>1</v>
      </c>
      <c r="AA62" s="3">
        <f>'[23]Cumulative Stats'!$M64</f>
        <v>4</v>
      </c>
      <c r="AB62" s="3">
        <f>'[24]Cumulative Stats'!$M64</f>
        <v>4</v>
      </c>
      <c r="AC62" s="3">
        <f>'[25]Cumulative Stats'!$M64</f>
        <v>8</v>
      </c>
      <c r="AD62" s="3">
        <f>'[26]Cumulative Stats'!$M64</f>
        <v>10</v>
      </c>
      <c r="AE62" s="3">
        <f>'[27]Cumulative Stats'!$M64</f>
        <v>2</v>
      </c>
      <c r="AF62" s="3">
        <f>'[28]Cumulative Stats'!$M64</f>
        <v>8</v>
      </c>
      <c r="AG62" s="3"/>
    </row>
    <row r="63" spans="1:53">
      <c r="A63" t="s">
        <v>44</v>
      </c>
      <c r="E63" s="3">
        <f>'[1]Cumulative Stats'!$M65</f>
        <v>7</v>
      </c>
      <c r="F63" s="3">
        <f>'[2]Cumulative Stats'!$M65</f>
        <v>2</v>
      </c>
      <c r="G63" s="3">
        <f>'[3]Cumulative Stats'!$M65</f>
        <v>4</v>
      </c>
      <c r="H63" s="3">
        <f>'[4]Cumulative Stats'!$M65</f>
        <v>3</v>
      </c>
      <c r="I63" s="3">
        <f>'[5]Cumulative Stats'!$M65</f>
        <v>1</v>
      </c>
      <c r="J63" s="3">
        <f>'[6]Cumulative Stats'!$M65</f>
        <v>0</v>
      </c>
      <c r="K63" s="3">
        <f>'[7]Cumulative Stats'!$M65</f>
        <v>3</v>
      </c>
      <c r="L63" s="3">
        <f>'[8]Cumulative Stats'!$M65</f>
        <v>9</v>
      </c>
      <c r="M63" s="3">
        <f>'[9]Cumulative Stats'!$M65</f>
        <v>3</v>
      </c>
      <c r="N63" s="3">
        <f>'[10]Cumulative Stats'!$M65</f>
        <v>8</v>
      </c>
      <c r="O63" s="3">
        <f>'[11]Cumulative Stats'!$M65</f>
        <v>4</v>
      </c>
      <c r="P63" s="3">
        <f>'[12]Cumulative Stats'!$M65</f>
        <v>3</v>
      </c>
      <c r="Q63" s="3">
        <f>'[13]Cumulative Stats'!$M65</f>
        <v>2</v>
      </c>
      <c r="R63" s="3">
        <f>'[14]Cumulative Stats'!$M65</f>
        <v>5</v>
      </c>
      <c r="S63" s="3">
        <f>'[15]Cumulative Stats'!$M65</f>
        <v>7</v>
      </c>
      <c r="T63" s="3">
        <f>'[16]Cumulative Stats'!$M65</f>
        <v>3</v>
      </c>
      <c r="U63" s="3">
        <f>'[17]Cumulative Stats'!$M65</f>
        <v>2</v>
      </c>
      <c r="V63" s="3">
        <f>'[18]Cumulative Stats'!$M65</f>
        <v>2</v>
      </c>
      <c r="W63" s="3">
        <f>'[19]Cumulative Stats'!$M65</f>
        <v>2</v>
      </c>
      <c r="X63" s="3">
        <f>'[20]Cumulative Stats'!$M65</f>
        <v>2</v>
      </c>
      <c r="Y63" s="3">
        <f>'[21]Cumulative Stats'!$M65</f>
        <v>6</v>
      </c>
      <c r="Z63" s="3">
        <f>'[22]Cumulative Stats'!$M65</f>
        <v>7</v>
      </c>
      <c r="AA63" s="3">
        <f>'[23]Cumulative Stats'!$M65</f>
        <v>3</v>
      </c>
      <c r="AB63" s="3">
        <f>'[24]Cumulative Stats'!$M65</f>
        <v>5</v>
      </c>
      <c r="AC63" s="3">
        <f>'[25]Cumulative Stats'!$M65</f>
        <v>3</v>
      </c>
      <c r="AD63" s="3">
        <f>'[26]Cumulative Stats'!$M65</f>
        <v>10</v>
      </c>
      <c r="AE63" s="3">
        <f>'[27]Cumulative Stats'!$M65</f>
        <v>2</v>
      </c>
      <c r="AF63" s="3">
        <f>'[28]Cumulative Stats'!$M65</f>
        <v>9</v>
      </c>
      <c r="AG63" s="3"/>
    </row>
    <row r="64" spans="1:53">
      <c r="A64" t="s">
        <v>45</v>
      </c>
      <c r="E64" s="3">
        <f>'[1]Cumulative Stats'!$M66</f>
        <v>2</v>
      </c>
      <c r="F64" s="3">
        <f>'[2]Cumulative Stats'!$M66</f>
        <v>2</v>
      </c>
      <c r="G64" s="3">
        <f>'[3]Cumulative Stats'!$M66</f>
        <v>2</v>
      </c>
      <c r="H64" s="3">
        <f>'[4]Cumulative Stats'!$M66</f>
        <v>0</v>
      </c>
      <c r="I64" s="3">
        <f>'[5]Cumulative Stats'!$M66</f>
        <v>0</v>
      </c>
      <c r="J64" s="3">
        <f>'[6]Cumulative Stats'!$M66</f>
        <v>1</v>
      </c>
      <c r="K64" s="3">
        <f>'[7]Cumulative Stats'!$M66</f>
        <v>0</v>
      </c>
      <c r="L64" s="3">
        <f>'[8]Cumulative Stats'!$M66</f>
        <v>1</v>
      </c>
      <c r="M64" s="3">
        <f>'[9]Cumulative Stats'!$M66</f>
        <v>0</v>
      </c>
      <c r="N64" s="3">
        <f>'[10]Cumulative Stats'!$M66</f>
        <v>0</v>
      </c>
      <c r="O64" s="3">
        <f>'[11]Cumulative Stats'!$M66</f>
        <v>2</v>
      </c>
      <c r="P64" s="3">
        <f>'[12]Cumulative Stats'!$M66</f>
        <v>0</v>
      </c>
      <c r="Q64" s="3">
        <f>'[13]Cumulative Stats'!$M66</f>
        <v>1</v>
      </c>
      <c r="R64" s="3">
        <f>'[14]Cumulative Stats'!$M66</f>
        <v>1</v>
      </c>
      <c r="S64" s="3">
        <f>'[15]Cumulative Stats'!$M66</f>
        <v>0</v>
      </c>
      <c r="T64" s="3">
        <f>'[16]Cumulative Stats'!$M66</f>
        <v>0</v>
      </c>
      <c r="U64" s="3">
        <f>'[17]Cumulative Stats'!$M66</f>
        <v>0</v>
      </c>
      <c r="V64" s="3">
        <f>'[18]Cumulative Stats'!$M66</f>
        <v>1</v>
      </c>
      <c r="W64" s="3">
        <f>'[19]Cumulative Stats'!$M66</f>
        <v>1</v>
      </c>
      <c r="X64" s="3">
        <f>'[20]Cumulative Stats'!$M66</f>
        <v>1</v>
      </c>
      <c r="Y64" s="3">
        <f>'[21]Cumulative Stats'!$M66</f>
        <v>0</v>
      </c>
      <c r="Z64" s="3">
        <f>'[22]Cumulative Stats'!$M66</f>
        <v>0</v>
      </c>
      <c r="AA64" s="3">
        <f>'[23]Cumulative Stats'!$M66</f>
        <v>0</v>
      </c>
      <c r="AB64" s="3">
        <f>'[24]Cumulative Stats'!$M66</f>
        <v>3</v>
      </c>
      <c r="AC64" s="3">
        <f>'[25]Cumulative Stats'!$M66</f>
        <v>0</v>
      </c>
      <c r="AD64" s="3">
        <f>'[26]Cumulative Stats'!$M66</f>
        <v>0</v>
      </c>
      <c r="AE64" s="3">
        <f>'[27]Cumulative Stats'!$M66</f>
        <v>2</v>
      </c>
      <c r="AF64" s="3">
        <f>'[28]Cumulative Stats'!$M66</f>
        <v>1</v>
      </c>
      <c r="AG64" s="3"/>
    </row>
    <row r="65" spans="1:33">
      <c r="A65" t="s">
        <v>46</v>
      </c>
      <c r="E65" s="3">
        <f>'[1]Cumulative Stats'!$M67</f>
        <v>13</v>
      </c>
      <c r="F65" s="3">
        <f>'[2]Cumulative Stats'!$M67</f>
        <v>11</v>
      </c>
      <c r="G65" s="3">
        <f>'[3]Cumulative Stats'!$M67</f>
        <v>7</v>
      </c>
      <c r="H65" s="3">
        <f>'[4]Cumulative Stats'!$M67</f>
        <v>8</v>
      </c>
      <c r="I65" s="3">
        <f>'[5]Cumulative Stats'!$M67</f>
        <v>3</v>
      </c>
      <c r="J65" s="3">
        <f>'[6]Cumulative Stats'!$M67</f>
        <v>3</v>
      </c>
      <c r="K65" s="3">
        <f>'[7]Cumulative Stats'!$M67</f>
        <v>3</v>
      </c>
      <c r="L65" s="3">
        <f>'[8]Cumulative Stats'!$M67</f>
        <v>10</v>
      </c>
      <c r="M65" s="3">
        <f>'[9]Cumulative Stats'!$M67</f>
        <v>6</v>
      </c>
      <c r="N65" s="3">
        <f>'[10]Cumulative Stats'!$M67</f>
        <v>10</v>
      </c>
      <c r="O65" s="3">
        <f>'[11]Cumulative Stats'!$M67</f>
        <v>11</v>
      </c>
      <c r="P65" s="3">
        <f>'[12]Cumulative Stats'!$M67</f>
        <v>4</v>
      </c>
      <c r="Q65" s="3">
        <f>'[13]Cumulative Stats'!$M67</f>
        <v>8</v>
      </c>
      <c r="R65" s="3">
        <f>'[14]Cumulative Stats'!$M67</f>
        <v>11</v>
      </c>
      <c r="S65" s="3">
        <f>'[15]Cumulative Stats'!$M67</f>
        <v>10</v>
      </c>
      <c r="T65" s="3">
        <f>'[16]Cumulative Stats'!$M67</f>
        <v>9</v>
      </c>
      <c r="U65" s="3">
        <f>'[17]Cumulative Stats'!$M67</f>
        <v>5</v>
      </c>
      <c r="V65" s="3">
        <f>'[18]Cumulative Stats'!$M67</f>
        <v>8</v>
      </c>
      <c r="W65" s="3">
        <f>'[19]Cumulative Stats'!$M67</f>
        <v>5</v>
      </c>
      <c r="X65" s="3">
        <f>'[20]Cumulative Stats'!$M67</f>
        <v>6</v>
      </c>
      <c r="Y65" s="3">
        <f>'[21]Cumulative Stats'!$M67</f>
        <v>8</v>
      </c>
      <c r="Z65" s="3">
        <f>'[22]Cumulative Stats'!$M67</f>
        <v>7</v>
      </c>
      <c r="AA65" s="3">
        <f>'[23]Cumulative Stats'!$M67</f>
        <v>6</v>
      </c>
      <c r="AB65" s="3">
        <f>'[24]Cumulative Stats'!$M67</f>
        <v>11</v>
      </c>
      <c r="AC65" s="3">
        <f>'[25]Cumulative Stats'!$M67</f>
        <v>10</v>
      </c>
      <c r="AD65" s="3">
        <f>'[26]Cumulative Stats'!$M67</f>
        <v>19</v>
      </c>
      <c r="AE65" s="3">
        <f>'[27]Cumulative Stats'!$M67</f>
        <v>6</v>
      </c>
      <c r="AF65" s="3">
        <f>'[28]Cumulative Stats'!$M67</f>
        <v>17</v>
      </c>
      <c r="AG65" s="3"/>
    </row>
    <row r="66" spans="1:33">
      <c r="A66" t="s">
        <v>47</v>
      </c>
      <c r="E66" s="3">
        <f>'[1]Cumulative Stats'!$M68</f>
        <v>0</v>
      </c>
      <c r="F66" s="3">
        <f>'[2]Cumulative Stats'!$M68</f>
        <v>1</v>
      </c>
      <c r="G66" s="3">
        <f>'[3]Cumulative Stats'!$M68</f>
        <v>0</v>
      </c>
      <c r="H66" s="3">
        <f>'[4]Cumulative Stats'!$M68</f>
        <v>1</v>
      </c>
      <c r="I66" s="3">
        <f>'[5]Cumulative Stats'!$M68</f>
        <v>0</v>
      </c>
      <c r="J66" s="3">
        <f>'[6]Cumulative Stats'!$M68</f>
        <v>0</v>
      </c>
      <c r="K66" s="3">
        <f>'[7]Cumulative Stats'!$M68</f>
        <v>0</v>
      </c>
      <c r="L66" s="3">
        <f>'[8]Cumulative Stats'!$M68</f>
        <v>0</v>
      </c>
      <c r="M66" s="3">
        <f>'[9]Cumulative Stats'!$M68</f>
        <v>0</v>
      </c>
      <c r="N66" s="3">
        <f>'[10]Cumulative Stats'!$M68</f>
        <v>0</v>
      </c>
      <c r="O66" s="3">
        <f>'[11]Cumulative Stats'!$M68</f>
        <v>1</v>
      </c>
      <c r="P66" s="3">
        <f>'[12]Cumulative Stats'!$M68</f>
        <v>0</v>
      </c>
      <c r="Q66" s="3">
        <f>'[13]Cumulative Stats'!$M68</f>
        <v>0</v>
      </c>
      <c r="R66" s="3">
        <f>'[14]Cumulative Stats'!$M68</f>
        <v>1</v>
      </c>
      <c r="S66" s="3">
        <f>'[15]Cumulative Stats'!$M68</f>
        <v>0</v>
      </c>
      <c r="T66" s="3">
        <f>'[16]Cumulative Stats'!$M68</f>
        <v>0</v>
      </c>
      <c r="U66" s="3">
        <f>'[17]Cumulative Stats'!$M68</f>
        <v>0</v>
      </c>
      <c r="V66" s="3">
        <f>'[18]Cumulative Stats'!$M68</f>
        <v>0</v>
      </c>
      <c r="W66" s="3">
        <f>'[19]Cumulative Stats'!$M68</f>
        <v>0</v>
      </c>
      <c r="X66" s="3">
        <f>'[20]Cumulative Stats'!$M68</f>
        <v>0</v>
      </c>
      <c r="Y66" s="3">
        <f>'[21]Cumulative Stats'!$M68</f>
        <v>0</v>
      </c>
      <c r="Z66" s="3">
        <f>'[22]Cumulative Stats'!$M68</f>
        <v>1</v>
      </c>
      <c r="AA66" s="3">
        <f>'[23]Cumulative Stats'!$M68</f>
        <v>0</v>
      </c>
      <c r="AB66" s="3">
        <f>'[24]Cumulative Stats'!$M68</f>
        <v>0</v>
      </c>
      <c r="AC66" s="3">
        <f>'[25]Cumulative Stats'!$M68</f>
        <v>0</v>
      </c>
      <c r="AD66" s="3">
        <f>'[26]Cumulative Stats'!$M68</f>
        <v>0</v>
      </c>
      <c r="AE66" s="3">
        <f>'[27]Cumulative Stats'!$M68</f>
        <v>1</v>
      </c>
      <c r="AF66" s="3">
        <f>'[28]Cumulative Stats'!$M68</f>
        <v>0</v>
      </c>
      <c r="AG66" s="3"/>
    </row>
    <row r="67" spans="1:33">
      <c r="A67" t="s">
        <v>48</v>
      </c>
      <c r="E67" s="3">
        <f>'[1]Cumulative Stats'!$M69</f>
        <v>7</v>
      </c>
      <c r="F67" s="3">
        <f>'[2]Cumulative Stats'!$M69</f>
        <v>7</v>
      </c>
      <c r="G67" s="3">
        <f>'[3]Cumulative Stats'!$M69</f>
        <v>2</v>
      </c>
      <c r="H67" s="3">
        <f>'[4]Cumulative Stats'!$M69</f>
        <v>4</v>
      </c>
      <c r="I67" s="3">
        <f>'[5]Cumulative Stats'!$M69</f>
        <v>7</v>
      </c>
      <c r="J67" s="3">
        <f>'[6]Cumulative Stats'!$M69</f>
        <v>3</v>
      </c>
      <c r="K67" s="3">
        <f>'[7]Cumulative Stats'!$M69</f>
        <v>5</v>
      </c>
      <c r="L67" s="3">
        <f>'[8]Cumulative Stats'!$M69</f>
        <v>3</v>
      </c>
      <c r="M67" s="3">
        <f>'[9]Cumulative Stats'!$M69</f>
        <v>8</v>
      </c>
      <c r="N67" s="3">
        <f>'[10]Cumulative Stats'!$M69</f>
        <v>5</v>
      </c>
      <c r="O67" s="3">
        <f>'[11]Cumulative Stats'!$M69</f>
        <v>4</v>
      </c>
      <c r="P67" s="3">
        <f>'[12]Cumulative Stats'!$M69</f>
        <v>5</v>
      </c>
      <c r="Q67" s="3">
        <f>'[13]Cumulative Stats'!$M69</f>
        <v>9</v>
      </c>
      <c r="R67" s="3">
        <f>'[14]Cumulative Stats'!$M69</f>
        <v>9</v>
      </c>
      <c r="S67" s="3">
        <f>'[15]Cumulative Stats'!$M69</f>
        <v>9</v>
      </c>
      <c r="T67" s="3">
        <f>'[16]Cumulative Stats'!$M69</f>
        <v>6</v>
      </c>
      <c r="U67" s="3">
        <f>'[17]Cumulative Stats'!$M69</f>
        <v>4</v>
      </c>
      <c r="V67" s="3">
        <f>'[18]Cumulative Stats'!$M69</f>
        <v>8</v>
      </c>
      <c r="W67" s="3">
        <f>'[19]Cumulative Stats'!$M69</f>
        <v>3</v>
      </c>
      <c r="X67" s="3">
        <f>'[20]Cumulative Stats'!$M69</f>
        <v>3</v>
      </c>
      <c r="Y67" s="3">
        <f>'[21]Cumulative Stats'!$M69</f>
        <v>5</v>
      </c>
      <c r="Z67" s="3">
        <f>'[22]Cumulative Stats'!$M69</f>
        <v>4</v>
      </c>
      <c r="AA67" s="3">
        <f>'[23]Cumulative Stats'!$M69</f>
        <v>8</v>
      </c>
      <c r="AB67" s="3">
        <f>'[24]Cumulative Stats'!$M69</f>
        <v>9</v>
      </c>
      <c r="AC67" s="3">
        <f>'[25]Cumulative Stats'!$M69</f>
        <v>3</v>
      </c>
      <c r="AD67" s="3">
        <f>'[26]Cumulative Stats'!$M69</f>
        <v>8</v>
      </c>
      <c r="AE67" s="3">
        <f>'[27]Cumulative Stats'!$M69</f>
        <v>6</v>
      </c>
      <c r="AF67" s="3">
        <f>'[28]Cumulative Stats'!$M69</f>
        <v>2</v>
      </c>
      <c r="AG67" s="3"/>
    </row>
    <row r="68" spans="1:33">
      <c r="A68" t="s">
        <v>49</v>
      </c>
      <c r="E68" s="3">
        <f>'[1]Cumulative Stats'!$M70</f>
        <v>11</v>
      </c>
      <c r="F68" s="3">
        <f>'[2]Cumulative Stats'!$M70</f>
        <v>10</v>
      </c>
      <c r="G68" s="3">
        <f>'[3]Cumulative Stats'!$M70</f>
        <v>8</v>
      </c>
      <c r="H68" s="3">
        <f>'[4]Cumulative Stats'!$M70</f>
        <v>9</v>
      </c>
      <c r="I68" s="3">
        <f>'[5]Cumulative Stats'!$M70</f>
        <v>10</v>
      </c>
      <c r="J68" s="3">
        <f>'[6]Cumulative Stats'!$M70</f>
        <v>5</v>
      </c>
      <c r="K68" s="3">
        <f>'[7]Cumulative Stats'!$M70</f>
        <v>7</v>
      </c>
      <c r="L68" s="3">
        <f>'[8]Cumulative Stats'!$M70</f>
        <v>5</v>
      </c>
      <c r="M68" s="3">
        <f>'[9]Cumulative Stats'!$M70</f>
        <v>9</v>
      </c>
      <c r="N68" s="3">
        <f>'[10]Cumulative Stats'!$M70</f>
        <v>6</v>
      </c>
      <c r="O68" s="3">
        <f>'[11]Cumulative Stats'!$M70</f>
        <v>8</v>
      </c>
      <c r="P68" s="3">
        <f>'[12]Cumulative Stats'!$M70</f>
        <v>7</v>
      </c>
      <c r="Q68" s="3">
        <f>'[13]Cumulative Stats'!$M70</f>
        <v>11</v>
      </c>
      <c r="R68" s="3">
        <f>'[14]Cumulative Stats'!$M70</f>
        <v>13</v>
      </c>
      <c r="S68" s="3">
        <f>'[15]Cumulative Stats'!$M70</f>
        <v>13</v>
      </c>
      <c r="T68" s="3">
        <f>'[16]Cumulative Stats'!$M70</f>
        <v>7</v>
      </c>
      <c r="U68" s="3">
        <f>'[17]Cumulative Stats'!$M70</f>
        <v>7</v>
      </c>
      <c r="V68" s="3">
        <f>'[18]Cumulative Stats'!$M70</f>
        <v>8</v>
      </c>
      <c r="W68" s="3">
        <f>'[19]Cumulative Stats'!$M70</f>
        <v>4</v>
      </c>
      <c r="X68" s="3">
        <f>'[20]Cumulative Stats'!$M70</f>
        <v>7</v>
      </c>
      <c r="Y68" s="3">
        <f>'[21]Cumulative Stats'!$M70</f>
        <v>10</v>
      </c>
      <c r="Z68" s="3">
        <f>'[22]Cumulative Stats'!$M70</f>
        <v>5</v>
      </c>
      <c r="AA68" s="3">
        <f>'[23]Cumulative Stats'!$M70</f>
        <v>13</v>
      </c>
      <c r="AB68" s="3">
        <f>'[24]Cumulative Stats'!$M70</f>
        <v>15</v>
      </c>
      <c r="AC68" s="3">
        <f>'[25]Cumulative Stats'!$M70</f>
        <v>7</v>
      </c>
      <c r="AD68" s="3">
        <f>'[26]Cumulative Stats'!$M70</f>
        <v>10</v>
      </c>
      <c r="AE68" s="3">
        <f>'[27]Cumulative Stats'!$M70</f>
        <v>8</v>
      </c>
      <c r="AF68" s="3">
        <f>'[28]Cumulative Stats'!$M70</f>
        <v>4</v>
      </c>
      <c r="AG68" s="3"/>
    </row>
    <row r="69" spans="1:33">
      <c r="A69" t="s">
        <v>50</v>
      </c>
      <c r="E69" s="4">
        <f>'[1]Cumulative Stats'!$M71</f>
        <v>63.636363636363633</v>
      </c>
      <c r="F69" s="4">
        <f>'[2]Cumulative Stats'!$M71</f>
        <v>70</v>
      </c>
      <c r="G69" s="4">
        <f>'[3]Cumulative Stats'!$M71</f>
        <v>25</v>
      </c>
      <c r="H69" s="4">
        <f>'[4]Cumulative Stats'!$M71</f>
        <v>44.444444444444443</v>
      </c>
      <c r="I69" s="4">
        <f>'[5]Cumulative Stats'!$M71</f>
        <v>70</v>
      </c>
      <c r="J69" s="4">
        <f>'[6]Cumulative Stats'!$M71</f>
        <v>60</v>
      </c>
      <c r="K69" s="4">
        <f>'[7]Cumulative Stats'!$M71</f>
        <v>71.428571428571431</v>
      </c>
      <c r="L69" s="4">
        <f>'[8]Cumulative Stats'!$M71</f>
        <v>60</v>
      </c>
      <c r="M69" s="4">
        <f>'[9]Cumulative Stats'!$M71</f>
        <v>88.888888888888886</v>
      </c>
      <c r="N69" s="4">
        <f>'[10]Cumulative Stats'!$M71</f>
        <v>83.333333333333343</v>
      </c>
      <c r="O69" s="4">
        <f>'[11]Cumulative Stats'!$M71</f>
        <v>50</v>
      </c>
      <c r="P69" s="4">
        <f>'[12]Cumulative Stats'!$M71</f>
        <v>71.428571428571431</v>
      </c>
      <c r="Q69" s="4">
        <f>'[13]Cumulative Stats'!$M71</f>
        <v>81.818181818181827</v>
      </c>
      <c r="R69" s="4">
        <f>'[14]Cumulative Stats'!$M71</f>
        <v>69.230769230769226</v>
      </c>
      <c r="S69" s="4">
        <f>'[15]Cumulative Stats'!$M71</f>
        <v>69.230769230769226</v>
      </c>
      <c r="T69" s="4">
        <f>'[16]Cumulative Stats'!$M71</f>
        <v>85.714285714285708</v>
      </c>
      <c r="U69" s="4">
        <f>'[17]Cumulative Stats'!$M71</f>
        <v>57.142857142857139</v>
      </c>
      <c r="V69" s="4">
        <f>'[18]Cumulative Stats'!$M71</f>
        <v>100</v>
      </c>
      <c r="W69" s="4">
        <f>'[19]Cumulative Stats'!$M71</f>
        <v>75</v>
      </c>
      <c r="X69" s="4">
        <f>'[20]Cumulative Stats'!$M71</f>
        <v>42.857142857142854</v>
      </c>
      <c r="Y69" s="4">
        <f>'[21]Cumulative Stats'!$M71</f>
        <v>50</v>
      </c>
      <c r="Z69" s="4">
        <f>'[22]Cumulative Stats'!$M71</f>
        <v>80</v>
      </c>
      <c r="AA69" s="4">
        <f>'[23]Cumulative Stats'!$M71</f>
        <v>61.53846153846154</v>
      </c>
      <c r="AB69" s="4">
        <f>'[24]Cumulative Stats'!$M71</f>
        <v>60</v>
      </c>
      <c r="AC69" s="4">
        <f>'[25]Cumulative Stats'!$M71</f>
        <v>42.857142857142854</v>
      </c>
      <c r="AD69" s="4">
        <f>'[26]Cumulative Stats'!$M71</f>
        <v>80</v>
      </c>
      <c r="AE69" s="4">
        <f>'[27]Cumulative Stats'!$M71</f>
        <v>75</v>
      </c>
      <c r="AF69" s="4">
        <f>'[28]Cumulative Stats'!$M71</f>
        <v>50</v>
      </c>
      <c r="AG69" s="4"/>
    </row>
    <row r="70" spans="1:33">
      <c r="A70" t="s">
        <v>51</v>
      </c>
      <c r="E70" s="6" t="str">
        <f>'[1]Cumulative Stats'!$M72</f>
        <v>29:45</v>
      </c>
      <c r="F70" s="6" t="str">
        <f>'[2]Cumulative Stats'!$M72</f>
        <v>32:36</v>
      </c>
      <c r="G70" s="6" t="str">
        <f>'[3]Cumulative Stats'!$M72</f>
        <v>28:54</v>
      </c>
      <c r="H70" s="6" t="str">
        <f>'[4]Cumulative Stats'!$M72</f>
        <v>32:53</v>
      </c>
      <c r="I70" s="6" t="str">
        <f>'[5]Cumulative Stats'!$M72</f>
        <v>29:51</v>
      </c>
      <c r="J70" s="6" t="str">
        <f>'[6]Cumulative Stats'!$M72</f>
        <v>28:33</v>
      </c>
      <c r="K70" s="6" t="str">
        <f>'[7]Cumulative Stats'!$M72</f>
        <v>27:14</v>
      </c>
      <c r="L70" s="6" t="str">
        <f>'[8]Cumulative Stats'!$M72</f>
        <v>28:50</v>
      </c>
      <c r="M70" s="6" t="str">
        <f>'[9]Cumulative Stats'!$M72</f>
        <v>28:56</v>
      </c>
      <c r="N70" s="6" t="str">
        <f>'[10]Cumulative Stats'!$M72</f>
        <v>31:43</v>
      </c>
      <c r="O70" s="6" t="str">
        <f>'[11]Cumulative Stats'!$M72</f>
        <v>32:05</v>
      </c>
      <c r="P70" s="6" t="str">
        <f>'[12]Cumulative Stats'!$M72</f>
        <v>26:40</v>
      </c>
      <c r="Q70" s="6" t="str">
        <f>'[13]Cumulative Stats'!$M72</f>
        <v>29:28</v>
      </c>
      <c r="R70" s="6" t="str">
        <f>'[14]Cumulative Stats'!$M72</f>
        <v>30:17</v>
      </c>
      <c r="S70" s="6" t="str">
        <f>'[15]Cumulative Stats'!$M72</f>
        <v>31:44</v>
      </c>
      <c r="T70" s="6" t="str">
        <f>'[16]Cumulative Stats'!$M72</f>
        <v>31:03</v>
      </c>
      <c r="U70" s="6" t="str">
        <f>'[17]Cumulative Stats'!$M72</f>
        <v>27:12</v>
      </c>
      <c r="V70" s="6" t="str">
        <f>'[18]Cumulative Stats'!$M72</f>
        <v>31:57</v>
      </c>
      <c r="W70" s="6" t="str">
        <f>'[19]Cumulative Stats'!$M72</f>
        <v>28:11</v>
      </c>
      <c r="X70" s="6" t="str">
        <f>'[20]Cumulative Stats'!$M72</f>
        <v>29:27</v>
      </c>
      <c r="Y70" s="6" t="str">
        <f>'[21]Cumulative Stats'!$M72</f>
        <v>30:19</v>
      </c>
      <c r="Z70" s="6" t="str">
        <f>'[22]Cumulative Stats'!$M72</f>
        <v>28:12</v>
      </c>
      <c r="AA70" s="6" t="str">
        <f>'[23]Cumulative Stats'!$M72</f>
        <v>31:46</v>
      </c>
      <c r="AB70" s="6" t="str">
        <f>'[24]Cumulative Stats'!$M72</f>
        <v>31:14</v>
      </c>
      <c r="AC70" s="6" t="str">
        <f>'[25]Cumulative Stats'!$M72</f>
        <v>30:32</v>
      </c>
      <c r="AD70" s="6" t="str">
        <f>'[26]Cumulative Stats'!$M72</f>
        <v>34:24</v>
      </c>
      <c r="AE70" s="6" t="str">
        <f>'[27]Cumulative Stats'!$M72</f>
        <v>30:44</v>
      </c>
      <c r="AF70" s="6" t="str">
        <f>'[28]Cumulative Stats'!$M72</f>
        <v>32:01</v>
      </c>
      <c r="AG70" s="6"/>
    </row>
    <row r="72" spans="1:33">
      <c r="A72" t="s">
        <v>160</v>
      </c>
      <c r="E72">
        <f>+E33+E54-E55</f>
        <v>6</v>
      </c>
      <c r="F72">
        <f t="shared" ref="F72:AF72" si="4">+F33+F54-F55</f>
        <v>5</v>
      </c>
      <c r="G72">
        <f t="shared" si="4"/>
        <v>6</v>
      </c>
      <c r="H72">
        <f t="shared" si="4"/>
        <v>12</v>
      </c>
      <c r="I72">
        <f t="shared" si="4"/>
        <v>12</v>
      </c>
      <c r="J72">
        <f t="shared" si="4"/>
        <v>13</v>
      </c>
      <c r="K72">
        <f t="shared" si="4"/>
        <v>10</v>
      </c>
      <c r="L72">
        <f t="shared" si="4"/>
        <v>15</v>
      </c>
      <c r="M72">
        <f t="shared" si="4"/>
        <v>9</v>
      </c>
      <c r="N72">
        <f t="shared" si="4"/>
        <v>11</v>
      </c>
      <c r="O72">
        <f t="shared" si="4"/>
        <v>9</v>
      </c>
      <c r="P72">
        <f t="shared" si="4"/>
        <v>9</v>
      </c>
      <c r="Q72">
        <f t="shared" si="4"/>
        <v>11</v>
      </c>
      <c r="R72">
        <f t="shared" si="4"/>
        <v>4</v>
      </c>
      <c r="S72">
        <f t="shared" si="4"/>
        <v>6</v>
      </c>
      <c r="T72">
        <f t="shared" si="4"/>
        <v>11</v>
      </c>
      <c r="U72">
        <f t="shared" si="4"/>
        <v>9</v>
      </c>
      <c r="V72">
        <f t="shared" si="4"/>
        <v>11</v>
      </c>
      <c r="W72">
        <f t="shared" si="4"/>
        <v>13</v>
      </c>
      <c r="X72">
        <f t="shared" si="4"/>
        <v>10</v>
      </c>
      <c r="Y72">
        <f t="shared" si="4"/>
        <v>9</v>
      </c>
      <c r="Z72">
        <f t="shared" si="4"/>
        <v>12</v>
      </c>
      <c r="AA72">
        <f t="shared" si="4"/>
        <v>13</v>
      </c>
      <c r="AB72">
        <f t="shared" si="4"/>
        <v>7</v>
      </c>
      <c r="AC72">
        <f t="shared" si="4"/>
        <v>12</v>
      </c>
      <c r="AD72">
        <f t="shared" si="4"/>
        <v>10</v>
      </c>
      <c r="AE72">
        <f t="shared" si="4"/>
        <v>8</v>
      </c>
      <c r="AF72">
        <f t="shared" si="4"/>
        <v>7</v>
      </c>
    </row>
  </sheetData>
  <sortState ref="AR3:BD30">
    <sortCondition ref="AV3:AV30"/>
  </sortState>
  <phoneticPr fontId="2" type="noConversion"/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124"/>
  <sheetViews>
    <sheetView zoomScale="125" zoomScaleNormal="125" zoomScalePageLayoutView="125" workbookViewId="0">
      <pane ySplit="2" topLeftCell="A3" activePane="bottomLeft" state="frozen"/>
      <selection pane="bottomLeft" activeCell="A46" sqref="A46"/>
    </sheetView>
  </sheetViews>
  <sheetFormatPr baseColWidth="10" defaultColWidth="8.83203125" defaultRowHeight="12" x14ac:dyDescent="0"/>
  <cols>
    <col min="1" max="1" width="14" customWidth="1"/>
    <col min="2" max="2" width="8.1640625" customWidth="1"/>
    <col min="3" max="3" width="4.83203125" customWidth="1"/>
    <col min="4" max="4" width="5.1640625" customWidth="1"/>
    <col min="5" max="5" width="6.1640625" customWidth="1"/>
    <col min="6" max="6" width="6.5" customWidth="1"/>
    <col min="7" max="7" width="4.1640625" customWidth="1"/>
    <col min="8" max="8" width="5.6640625" customWidth="1"/>
    <col min="9" max="9" width="5.5" customWidth="1"/>
    <col min="10" max="10" width="6" customWidth="1"/>
    <col min="11" max="13" width="5.33203125" customWidth="1"/>
    <col min="14" max="14" width="7.1640625" customWidth="1"/>
    <col min="15" max="15" width="5.33203125" customWidth="1"/>
    <col min="16" max="16" width="4.33203125" customWidth="1"/>
    <col min="17" max="17" width="5.1640625" customWidth="1"/>
  </cols>
  <sheetData>
    <row r="1" spans="1:20">
      <c r="A1" s="3" t="s">
        <v>86</v>
      </c>
      <c r="B1" s="3">
        <v>4</v>
      </c>
      <c r="C1" s="83"/>
      <c r="D1" s="83"/>
      <c r="E1" s="10" t="s">
        <v>82</v>
      </c>
      <c r="F1" s="83" t="s">
        <v>83</v>
      </c>
      <c r="G1" s="83"/>
      <c r="H1" s="83"/>
      <c r="I1" s="83" t="s">
        <v>84</v>
      </c>
      <c r="J1" s="83" t="s">
        <v>85</v>
      </c>
      <c r="K1" s="83" t="s">
        <v>82</v>
      </c>
      <c r="L1" s="83" t="s">
        <v>68</v>
      </c>
      <c r="M1" s="83"/>
      <c r="N1" s="83"/>
      <c r="Q1" t="s">
        <v>171</v>
      </c>
    </row>
    <row r="2" spans="1:20">
      <c r="A2" s="3" t="s">
        <v>73</v>
      </c>
      <c r="B2" s="3" t="s">
        <v>179</v>
      </c>
      <c r="C2" s="83" t="s">
        <v>74</v>
      </c>
      <c r="D2" s="83" t="s">
        <v>75</v>
      </c>
      <c r="E2" s="10" t="s">
        <v>75</v>
      </c>
      <c r="F2" s="83" t="s">
        <v>76</v>
      </c>
      <c r="G2" s="83" t="s">
        <v>70</v>
      </c>
      <c r="H2" s="83" t="s">
        <v>77</v>
      </c>
      <c r="I2" s="7" t="s">
        <v>78</v>
      </c>
      <c r="J2" s="83" t="s">
        <v>70</v>
      </c>
      <c r="K2" s="83" t="s">
        <v>79</v>
      </c>
      <c r="L2" s="83" t="s">
        <v>80</v>
      </c>
      <c r="M2" s="83" t="s">
        <v>177</v>
      </c>
      <c r="N2" s="83" t="s">
        <v>81</v>
      </c>
      <c r="O2" s="83" t="s">
        <v>71</v>
      </c>
      <c r="P2" s="83" t="s">
        <v>172</v>
      </c>
      <c r="Q2" s="83" t="s">
        <v>82</v>
      </c>
    </row>
    <row r="3" spans="1:20">
      <c r="A3" t="str">
        <f>'[12]Cumulative Stats'!A107</f>
        <v>Bradshaw</v>
      </c>
      <c r="B3" t="str">
        <f>'[12]Cumulative Stats'!B107</f>
        <v>Pit</v>
      </c>
      <c r="C3">
        <f>'[12]Cumulative Stats'!C107</f>
        <v>106</v>
      </c>
      <c r="D3">
        <f>'[12]Cumulative Stats'!D107</f>
        <v>63</v>
      </c>
      <c r="E3" s="11">
        <f>'[12]Cumulative Stats'!E107</f>
        <v>59.433962264150942</v>
      </c>
      <c r="F3" s="60">
        <f>'[12]Cumulative Stats'!F107</f>
        <v>842</v>
      </c>
      <c r="G3" s="14">
        <f>'[12]Cumulative Stats'!G107</f>
        <v>6</v>
      </c>
      <c r="H3" s="14">
        <f>'[12]Cumulative Stats'!H107</f>
        <v>41</v>
      </c>
      <c r="I3" s="14">
        <f>'[12]Cumulative Stats'!I107</f>
        <v>2</v>
      </c>
      <c r="J3" s="11">
        <f>'[12]Cumulative Stats'!J107</f>
        <v>5.6603773584905666</v>
      </c>
      <c r="K3" s="11">
        <f>'[12]Cumulative Stats'!K107</f>
        <v>1.8867924528301887</v>
      </c>
      <c r="L3" s="11">
        <f>'[12]Cumulative Stats'!L107</f>
        <v>7.9433962264150946</v>
      </c>
      <c r="M3" s="11">
        <f>IF(D3=0,0,F3/D3)</f>
        <v>13.365079365079366</v>
      </c>
      <c r="N3" s="11">
        <f>'[12]Cumulative Stats'!M107</f>
        <v>95.71540880503143</v>
      </c>
      <c r="O3">
        <f>'[12]Cumulative Stats'!N107</f>
        <v>0</v>
      </c>
      <c r="P3">
        <f>'[12]Cumulative Stats'!O107</f>
        <v>4</v>
      </c>
      <c r="Q3" s="11">
        <f>IF(P3+C3=0,0,+P3/(P3+C3)*100)</f>
        <v>3.6363636363636362</v>
      </c>
      <c r="R3">
        <f>IF(C3&gt;=$B$1*12,1,IF(C3+P3=0,-1,0))</f>
        <v>1</v>
      </c>
      <c r="T3" s="4"/>
    </row>
    <row r="4" spans="1:20">
      <c r="A4" s="63" t="str">
        <f>'[22]Cumulative Stats'!A108</f>
        <v>Manning</v>
      </c>
      <c r="B4" s="63" t="str">
        <f>'[22]Cumulative Stats'!B108</f>
        <v>NO</v>
      </c>
      <c r="C4" s="63">
        <f>'[22]Cumulative Stats'!C108</f>
        <v>122</v>
      </c>
      <c r="D4" s="63">
        <f>'[22]Cumulative Stats'!D108</f>
        <v>70</v>
      </c>
      <c r="E4" s="76">
        <f>'[22]Cumulative Stats'!E108</f>
        <v>57.377049180327866</v>
      </c>
      <c r="F4" s="64">
        <f>'[22]Cumulative Stats'!F108</f>
        <v>1080</v>
      </c>
      <c r="G4" s="65">
        <f>'[22]Cumulative Stats'!G108</f>
        <v>7</v>
      </c>
      <c r="H4" s="65">
        <f>'[22]Cumulative Stats'!H108</f>
        <v>45</v>
      </c>
      <c r="I4" s="65">
        <f>'[22]Cumulative Stats'!I108</f>
        <v>3</v>
      </c>
      <c r="J4" s="76">
        <f>'[22]Cumulative Stats'!J108</f>
        <v>5.7377049180327866</v>
      </c>
      <c r="K4" s="76">
        <f>'[22]Cumulative Stats'!K108</f>
        <v>2.459016393442623</v>
      </c>
      <c r="L4" s="76">
        <f>'[22]Cumulative Stats'!L108</f>
        <v>8.8524590163934427</v>
      </c>
      <c r="M4" s="76">
        <f>IF(D4=0,0,F4/D4)</f>
        <v>15.428571428571429</v>
      </c>
      <c r="N4" s="76">
        <f>'[22]Cumulative Stats'!M108</f>
        <v>95.66256830601094</v>
      </c>
      <c r="O4" s="63">
        <f>'[22]Cumulative Stats'!N108</f>
        <v>3</v>
      </c>
      <c r="P4" s="63">
        <f>'[22]Cumulative Stats'!O108</f>
        <v>10</v>
      </c>
      <c r="Q4" s="76">
        <f>IF(P4+C4=0,0,+P4/(P4+C4)*100)</f>
        <v>7.5757575757575761</v>
      </c>
      <c r="R4">
        <f>IF(C4&gt;=$B$1*12,1,IF(C4+P4=0,-1,0))</f>
        <v>1</v>
      </c>
      <c r="T4" s="4"/>
    </row>
    <row r="5" spans="1:20">
      <c r="A5" t="str">
        <f>'[6]Cumulative Stats'!A109</f>
        <v>Pastorini</v>
      </c>
      <c r="B5" t="str">
        <f>'[6]Cumulative Stats'!B109</f>
        <v>Hou</v>
      </c>
      <c r="C5">
        <f>'[6]Cumulative Stats'!C109</f>
        <v>81</v>
      </c>
      <c r="D5">
        <f>'[6]Cumulative Stats'!D109</f>
        <v>48</v>
      </c>
      <c r="E5" s="11">
        <f>'[6]Cumulative Stats'!E109</f>
        <v>59.259259259259252</v>
      </c>
      <c r="F5" s="60">
        <f>'[6]Cumulative Stats'!F109</f>
        <v>564</v>
      </c>
      <c r="G5" s="14">
        <f>'[6]Cumulative Stats'!G109</f>
        <v>6</v>
      </c>
      <c r="H5" s="14">
        <f>'[6]Cumulative Stats'!H109</f>
        <v>34</v>
      </c>
      <c r="I5" s="14">
        <f>'[6]Cumulative Stats'!I109</f>
        <v>2</v>
      </c>
      <c r="J5" s="11">
        <f>'[6]Cumulative Stats'!J109</f>
        <v>7.4074074074074066</v>
      </c>
      <c r="K5" s="11">
        <f>'[6]Cumulative Stats'!K109</f>
        <v>2.4691358024691357</v>
      </c>
      <c r="L5" s="11">
        <f>'[6]Cumulative Stats'!L109</f>
        <v>6.9629629629629628</v>
      </c>
      <c r="M5" s="11">
        <f>IF(D5=0,0,F5/D5)</f>
        <v>11.75</v>
      </c>
      <c r="N5" s="11">
        <f>'[6]Cumulative Stats'!M109</f>
        <v>94.88168724279835</v>
      </c>
      <c r="O5" s="12">
        <f>'[6]Cumulative Stats'!N109</f>
        <v>0</v>
      </c>
      <c r="P5">
        <f>'[6]Cumulative Stats'!O109</f>
        <v>3</v>
      </c>
      <c r="Q5" s="11">
        <f>IF(P5+C5=0,0,+P5/(P5+C5)*100)</f>
        <v>3.5714285714285712</v>
      </c>
      <c r="R5">
        <f>IF(C5&gt;=$B$1*12,1,IF(C5+P5=0,-1,0))</f>
        <v>1</v>
      </c>
      <c r="T5" s="4"/>
    </row>
    <row r="6" spans="1:20">
      <c r="A6" t="str">
        <f>'[14]Cumulative Stats'!A110</f>
        <v>Zorn</v>
      </c>
      <c r="B6" t="str">
        <f>'[14]Cumulative Stats'!B110</f>
        <v>Sea</v>
      </c>
      <c r="C6">
        <f>'[14]Cumulative Stats'!C110</f>
        <v>107</v>
      </c>
      <c r="D6">
        <f>'[14]Cumulative Stats'!D110</f>
        <v>75</v>
      </c>
      <c r="E6" s="11">
        <f>'[14]Cumulative Stats'!E110</f>
        <v>70.09345794392523</v>
      </c>
      <c r="F6" s="60">
        <f>'[14]Cumulative Stats'!F110</f>
        <v>934</v>
      </c>
      <c r="G6" s="14">
        <f>'[14]Cumulative Stats'!G110</f>
        <v>5</v>
      </c>
      <c r="H6" s="14">
        <f>'[14]Cumulative Stats'!H110</f>
        <v>39</v>
      </c>
      <c r="I6" s="14">
        <f>'[14]Cumulative Stats'!I110</f>
        <v>5</v>
      </c>
      <c r="J6" s="11">
        <f>'[14]Cumulative Stats'!J110</f>
        <v>4.6728971962616823</v>
      </c>
      <c r="K6" s="11">
        <f>'[14]Cumulative Stats'!K110</f>
        <v>4.6728971962616823</v>
      </c>
      <c r="L6" s="11">
        <f>'[14]Cumulative Stats'!L110</f>
        <v>8.7289719626168232</v>
      </c>
      <c r="M6" s="11">
        <f>IF(D6=0,0,F6/D6)</f>
        <v>12.453333333333333</v>
      </c>
      <c r="N6" s="11">
        <f>'[14]Cumulative Stats'!M110</f>
        <v>92.971183800623052</v>
      </c>
      <c r="O6">
        <f>'[14]Cumulative Stats'!N110</f>
        <v>1</v>
      </c>
      <c r="P6">
        <f>'[14]Cumulative Stats'!O110</f>
        <v>7</v>
      </c>
      <c r="Q6" s="11">
        <f>IF(P6+C6=0,0,+P6/(P6+C6)*100)</f>
        <v>6.140350877192982</v>
      </c>
      <c r="R6">
        <f>IF(C6&gt;=$B$1*12,1,IF(C6+P6=0,-1,0))</f>
        <v>1</v>
      </c>
      <c r="T6" s="4"/>
    </row>
    <row r="7" spans="1:20">
      <c r="A7" s="63" t="str">
        <f>'[13]Cumulative Stats'!A114</f>
        <v>Fouts</v>
      </c>
      <c r="B7" s="63" t="str">
        <f>'[13]Cumulative Stats'!B114</f>
        <v>SD</v>
      </c>
      <c r="C7" s="63">
        <f>'[13]Cumulative Stats'!C114</f>
        <v>108</v>
      </c>
      <c r="D7" s="63">
        <f>'[13]Cumulative Stats'!D114</f>
        <v>63</v>
      </c>
      <c r="E7" s="76">
        <f>'[13]Cumulative Stats'!E114</f>
        <v>58.333333333333336</v>
      </c>
      <c r="F7" s="64">
        <f>'[13]Cumulative Stats'!F114</f>
        <v>821</v>
      </c>
      <c r="G7" s="65">
        <f>'[13]Cumulative Stats'!G114</f>
        <v>5</v>
      </c>
      <c r="H7" s="65">
        <f>'[13]Cumulative Stats'!H114</f>
        <v>55</v>
      </c>
      <c r="I7" s="65">
        <f>'[13]Cumulative Stats'!I114</f>
        <v>2</v>
      </c>
      <c r="J7" s="76">
        <f>'[13]Cumulative Stats'!J114</f>
        <v>4.6296296296296298</v>
      </c>
      <c r="K7" s="76">
        <f>'[13]Cumulative Stats'!K114</f>
        <v>1.8518518518518516</v>
      </c>
      <c r="L7" s="76">
        <f>'[13]Cumulative Stats'!L114</f>
        <v>7.6018518518518521</v>
      </c>
      <c r="M7" s="76">
        <f>IF(D7=0,0,F7/D7)</f>
        <v>13.031746031746032</v>
      </c>
      <c r="N7" s="76">
        <f>'[13]Cumulative Stats'!M114</f>
        <v>90.084876543209887</v>
      </c>
      <c r="O7" s="63">
        <f>'[13]Cumulative Stats'!N114</f>
        <v>2</v>
      </c>
      <c r="P7" s="63">
        <f>'[13]Cumulative Stats'!O114</f>
        <v>8</v>
      </c>
      <c r="Q7" s="76">
        <f>IF(P7+C7=0,0,+P7/(P7+C7)*100)</f>
        <v>6.8965517241379306</v>
      </c>
      <c r="R7">
        <f>IF(C7&gt;=$B$1*12,1,IF(C7+P7=0,-1,0))</f>
        <v>1</v>
      </c>
      <c r="T7" s="4"/>
    </row>
    <row r="8" spans="1:20">
      <c r="A8" t="str">
        <f>'[4]Cumulative Stats'!A111</f>
        <v>Sipe</v>
      </c>
      <c r="B8" t="str">
        <f>'[4]Cumulative Stats'!B111</f>
        <v>Cle</v>
      </c>
      <c r="C8">
        <f>'[4]Cumulative Stats'!C111</f>
        <v>101</v>
      </c>
      <c r="D8">
        <f>'[4]Cumulative Stats'!D111</f>
        <v>56</v>
      </c>
      <c r="E8" s="11">
        <f>'[4]Cumulative Stats'!E111</f>
        <v>55.445544554455452</v>
      </c>
      <c r="F8" s="60">
        <f>'[4]Cumulative Stats'!F111</f>
        <v>697</v>
      </c>
      <c r="G8" s="14">
        <f>'[4]Cumulative Stats'!G111</f>
        <v>6</v>
      </c>
      <c r="H8" s="14">
        <f>'[4]Cumulative Stats'!H111</f>
        <v>80</v>
      </c>
      <c r="I8" s="14">
        <f>'[4]Cumulative Stats'!I111</f>
        <v>2</v>
      </c>
      <c r="J8" s="11">
        <f>'[4]Cumulative Stats'!J111</f>
        <v>5.9405940594059405</v>
      </c>
      <c r="K8" s="11">
        <f>'[4]Cumulative Stats'!K111</f>
        <v>1.9801980198019802</v>
      </c>
      <c r="L8" s="11">
        <f>'[4]Cumulative Stats'!L111</f>
        <v>6.9009900990099009</v>
      </c>
      <c r="M8" s="11">
        <f>IF(D8=0,0,F8/D8)</f>
        <v>12.446428571428571</v>
      </c>
      <c r="N8" s="11">
        <f>'[4]Cumulative Stats'!M111</f>
        <v>88.593234323432341</v>
      </c>
      <c r="O8" s="12">
        <f>'[4]Cumulative Stats'!N111</f>
        <v>0</v>
      </c>
      <c r="P8">
        <f>'[4]Cumulative Stats'!O111</f>
        <v>8</v>
      </c>
      <c r="Q8" s="11">
        <f>IF(P8+C8=0,0,+P8/(P8+C8)*100)</f>
        <v>7.3394495412844041</v>
      </c>
      <c r="R8">
        <f>IF(C8&gt;=$B$1*12,1,IF(C8+P8=0,-1,0))</f>
        <v>1</v>
      </c>
      <c r="T8" s="4"/>
    </row>
    <row r="9" spans="1:20">
      <c r="A9" t="str">
        <f>'[2]Cumulative Stats'!A107</f>
        <v>Ferguson</v>
      </c>
      <c r="B9" t="str">
        <f>'[2]Cumulative Stats'!B107</f>
        <v>Buf</v>
      </c>
      <c r="C9">
        <f>'[2]Cumulative Stats'!C107</f>
        <v>89</v>
      </c>
      <c r="D9">
        <f>'[2]Cumulative Stats'!D107</f>
        <v>53</v>
      </c>
      <c r="E9" s="11">
        <f>'[2]Cumulative Stats'!E107</f>
        <v>59.550561797752813</v>
      </c>
      <c r="F9" s="60">
        <f>'[2]Cumulative Stats'!F107</f>
        <v>622</v>
      </c>
      <c r="G9" s="14">
        <f>'[2]Cumulative Stats'!G107</f>
        <v>5</v>
      </c>
      <c r="H9" s="14">
        <f>'[2]Cumulative Stats'!H107</f>
        <v>99</v>
      </c>
      <c r="I9" s="14">
        <f>'[2]Cumulative Stats'!I107</f>
        <v>3</v>
      </c>
      <c r="J9" s="11">
        <f>'[2]Cumulative Stats'!J107</f>
        <v>5.6179775280898872</v>
      </c>
      <c r="K9" s="11">
        <f>'[2]Cumulative Stats'!K107</f>
        <v>3.3707865168539324</v>
      </c>
      <c r="L9" s="11">
        <f>'[2]Cumulative Stats'!L107</f>
        <v>6.98876404494382</v>
      </c>
      <c r="M9" s="11">
        <f>IF(D9=0,0,F9/D9)</f>
        <v>11.735849056603774</v>
      </c>
      <c r="N9" s="11">
        <f>'[2]Cumulative Stats'!M107</f>
        <v>85.510299625468164</v>
      </c>
      <c r="O9" s="12">
        <f>'[2]Cumulative Stats'!N107</f>
        <v>0</v>
      </c>
      <c r="P9">
        <f>'[2]Cumulative Stats'!O107</f>
        <v>9</v>
      </c>
      <c r="Q9" s="11">
        <f>IF(P9+C9=0,0,+P9/(P9+C9)*100)</f>
        <v>9.183673469387756</v>
      </c>
      <c r="R9">
        <f>IF(C9&gt;=$B$1*12,1,IF(C9+P9=0,-1,0))</f>
        <v>1</v>
      </c>
      <c r="T9" s="4"/>
    </row>
    <row r="10" spans="1:20">
      <c r="A10" s="63" t="str">
        <f>'[17]Cumulative Stats'!A109</f>
        <v>Staubach</v>
      </c>
      <c r="B10" s="63" t="str">
        <f>'[17]Cumulative Stats'!B109</f>
        <v>Dal</v>
      </c>
      <c r="C10" s="63">
        <f>'[17]Cumulative Stats'!C109</f>
        <v>95</v>
      </c>
      <c r="D10" s="63">
        <f>'[17]Cumulative Stats'!D109</f>
        <v>56</v>
      </c>
      <c r="E10" s="76">
        <f>'[17]Cumulative Stats'!E109</f>
        <v>58.947368421052623</v>
      </c>
      <c r="F10" s="64">
        <f>'[17]Cumulative Stats'!F109</f>
        <v>545</v>
      </c>
      <c r="G10" s="65">
        <f>'[17]Cumulative Stats'!G109</f>
        <v>5</v>
      </c>
      <c r="H10" s="65">
        <f>'[17]Cumulative Stats'!H109</f>
        <v>42</v>
      </c>
      <c r="I10" s="65">
        <f>'[17]Cumulative Stats'!I109</f>
        <v>2</v>
      </c>
      <c r="J10" s="76">
        <f>'[17]Cumulative Stats'!J109</f>
        <v>5.2631578947368416</v>
      </c>
      <c r="K10" s="76">
        <f>'[17]Cumulative Stats'!K109</f>
        <v>2.1052631578947367</v>
      </c>
      <c r="L10" s="76">
        <f>'[17]Cumulative Stats'!L109</f>
        <v>5.7368421052631575</v>
      </c>
      <c r="M10" s="76">
        <f>IF(D10=0,0,F10/D10)</f>
        <v>9.7321428571428577</v>
      </c>
      <c r="N10" s="76">
        <f>'[17]Cumulative Stats'!M109</f>
        <v>83.881578947368411</v>
      </c>
      <c r="O10" s="63">
        <f>'[17]Cumulative Stats'!N109</f>
        <v>2</v>
      </c>
      <c r="P10" s="63">
        <f>'[17]Cumulative Stats'!O109</f>
        <v>7</v>
      </c>
      <c r="Q10" s="76">
        <f>IF(P10+C10=0,0,+P10/(P10+C10)*100)</f>
        <v>6.8627450980392162</v>
      </c>
      <c r="R10">
        <f>IF(C10&gt;=$B$1*12,1,IF(C10+P10=0,-1,0))</f>
        <v>1</v>
      </c>
      <c r="T10" s="4"/>
    </row>
    <row r="11" spans="1:20">
      <c r="A11" s="63" t="str">
        <f>'[25]Cumulative Stats'!A112</f>
        <v>Hart</v>
      </c>
      <c r="B11" s="63" t="str">
        <f>'[25]Cumulative Stats'!B112</f>
        <v>StL</v>
      </c>
      <c r="C11" s="63">
        <f>'[25]Cumulative Stats'!C112</f>
        <v>115</v>
      </c>
      <c r="D11" s="63">
        <f>'[25]Cumulative Stats'!D112</f>
        <v>61</v>
      </c>
      <c r="E11" s="76">
        <f>'[25]Cumulative Stats'!E112</f>
        <v>53.04347826086957</v>
      </c>
      <c r="F11" s="64">
        <f>'[25]Cumulative Stats'!F112</f>
        <v>803</v>
      </c>
      <c r="G11" s="65">
        <f>'[25]Cumulative Stats'!G112</f>
        <v>4</v>
      </c>
      <c r="H11" s="65">
        <f>'[25]Cumulative Stats'!H112</f>
        <v>39</v>
      </c>
      <c r="I11" s="65">
        <f>'[25]Cumulative Stats'!I112</f>
        <v>1</v>
      </c>
      <c r="J11" s="76">
        <f>'[25]Cumulative Stats'!J112</f>
        <v>3.4782608695652173</v>
      </c>
      <c r="K11" s="76">
        <f>'[25]Cumulative Stats'!K112</f>
        <v>0.86956521739130432</v>
      </c>
      <c r="L11" s="76">
        <f>'[25]Cumulative Stats'!L112</f>
        <v>6.982608695652174</v>
      </c>
      <c r="M11" s="76">
        <f>IF(D11=0,0,F11/D11)</f>
        <v>13.163934426229508</v>
      </c>
      <c r="N11" s="76">
        <f>'[25]Cumulative Stats'!M112</f>
        <v>83.351449275362313</v>
      </c>
      <c r="O11" s="63">
        <f>'[25]Cumulative Stats'!N112</f>
        <v>2</v>
      </c>
      <c r="P11" s="63">
        <f>'[25]Cumulative Stats'!O112</f>
        <v>8</v>
      </c>
      <c r="Q11" s="76">
        <f>IF(P11+C11=0,0,+P11/(P11+C11)*100)</f>
        <v>6.5040650406504072</v>
      </c>
      <c r="R11">
        <f>IF(C11&gt;=$B$1*12,1,IF(C11+P11=0,-1,0))</f>
        <v>1</v>
      </c>
      <c r="T11" s="4"/>
    </row>
    <row r="12" spans="1:20">
      <c r="A12" s="63" t="str">
        <f>'[15]Cumulative Stats'!A107</f>
        <v>Bartkowski</v>
      </c>
      <c r="B12" s="63" t="str">
        <f>'[15]Cumulative Stats'!B107</f>
        <v>Atl</v>
      </c>
      <c r="C12" s="63">
        <f>'[15]Cumulative Stats'!C107</f>
        <v>48</v>
      </c>
      <c r="D12" s="63">
        <f>'[15]Cumulative Stats'!D107</f>
        <v>25</v>
      </c>
      <c r="E12" s="76">
        <f>'[15]Cumulative Stats'!E107</f>
        <v>52.083333333333336</v>
      </c>
      <c r="F12" s="64">
        <f>'[15]Cumulative Stats'!F107</f>
        <v>344</v>
      </c>
      <c r="G12" s="65">
        <f>'[15]Cumulative Stats'!G107</f>
        <v>1</v>
      </c>
      <c r="H12" s="65">
        <f>'[15]Cumulative Stats'!H107</f>
        <v>35</v>
      </c>
      <c r="I12" s="65">
        <f>'[15]Cumulative Stats'!I107</f>
        <v>0</v>
      </c>
      <c r="J12" s="76">
        <f>'[15]Cumulative Stats'!J107</f>
        <v>2.083333333333333</v>
      </c>
      <c r="K12" s="76">
        <f>'[15]Cumulative Stats'!K107</f>
        <v>0</v>
      </c>
      <c r="L12" s="76">
        <f>'[15]Cumulative Stats'!L107</f>
        <v>7.166666666666667</v>
      </c>
      <c r="M12" s="11">
        <f>IF(D12=0,0,F12/D12)</f>
        <v>13.76</v>
      </c>
      <c r="N12" s="76">
        <f>'[15]Cumulative Stats'!M107</f>
        <v>82.291666666666671</v>
      </c>
      <c r="O12" s="63">
        <f>'[15]Cumulative Stats'!N107</f>
        <v>0</v>
      </c>
      <c r="P12" s="63">
        <f>'[15]Cumulative Stats'!O107</f>
        <v>6</v>
      </c>
      <c r="Q12" s="11">
        <f>IF(P12+C12=0,0,+P12/(P12+C12)*100)</f>
        <v>11.111111111111111</v>
      </c>
      <c r="R12">
        <f>IF(C12&gt;=$B$1*12,1,IF(C12+P12=0,-1,0))</f>
        <v>1</v>
      </c>
      <c r="T12" s="4"/>
    </row>
    <row r="13" spans="1:20">
      <c r="A13" s="63" t="str">
        <f>'[8]Cumulative Stats'!A109</f>
        <v>Strock</v>
      </c>
      <c r="B13" s="63" t="str">
        <f>'[8]Cumulative Stats'!B109</f>
        <v>Mia</v>
      </c>
      <c r="C13" s="63">
        <f>'[8]Cumulative Stats'!C109</f>
        <v>93</v>
      </c>
      <c r="D13" s="63">
        <f>'[8]Cumulative Stats'!D109</f>
        <v>52</v>
      </c>
      <c r="E13" s="76">
        <f>'[8]Cumulative Stats'!E109</f>
        <v>55.913978494623649</v>
      </c>
      <c r="F13" s="64">
        <f>'[8]Cumulative Stats'!F109</f>
        <v>529</v>
      </c>
      <c r="G13" s="65">
        <f>'[8]Cumulative Stats'!G109</f>
        <v>5</v>
      </c>
      <c r="H13" s="65">
        <f>'[8]Cumulative Stats'!H109</f>
        <v>67</v>
      </c>
      <c r="I13" s="65">
        <f>'[8]Cumulative Stats'!I109</f>
        <v>3</v>
      </c>
      <c r="J13" s="76">
        <f>'[8]Cumulative Stats'!J109</f>
        <v>5.376344086021505</v>
      </c>
      <c r="K13" s="76">
        <f>'[8]Cumulative Stats'!K109</f>
        <v>3.225806451612903</v>
      </c>
      <c r="L13" s="76">
        <f>'[8]Cumulative Stats'!L109</f>
        <v>5.688172043010753</v>
      </c>
      <c r="M13" s="76">
        <f>IF(D13=0,0,F13/D13)</f>
        <v>10.173076923076923</v>
      </c>
      <c r="N13" s="76">
        <f>'[8]Cumulative Stats'!M109</f>
        <v>76.859318996415766</v>
      </c>
      <c r="O13" s="63">
        <f>'[8]Cumulative Stats'!N109</f>
        <v>3</v>
      </c>
      <c r="P13" s="63">
        <f>'[8]Cumulative Stats'!O109</f>
        <v>5</v>
      </c>
      <c r="Q13" s="76">
        <f>IF(P13+C13=0,0,+P13/(P13+C13)*100)</f>
        <v>5.1020408163265305</v>
      </c>
      <c r="R13">
        <f>IF(C13&gt;=$B$1*12,1,IF(C13+P13=0,-1,0))</f>
        <v>1</v>
      </c>
      <c r="T13" s="4"/>
    </row>
    <row r="14" spans="1:20">
      <c r="A14" s="63" t="str">
        <f>'[10]Cumulative Stats'!A110</f>
        <v>Todd</v>
      </c>
      <c r="B14" s="63" t="str">
        <f>'[10]Cumulative Stats'!B110</f>
        <v>NYJ</v>
      </c>
      <c r="C14" s="63">
        <f>'[10]Cumulative Stats'!C110</f>
        <v>92</v>
      </c>
      <c r="D14" s="63">
        <f>'[10]Cumulative Stats'!D110</f>
        <v>43</v>
      </c>
      <c r="E14" s="76">
        <f>'[10]Cumulative Stats'!E110</f>
        <v>46.739130434782609</v>
      </c>
      <c r="F14" s="64">
        <f>'[10]Cumulative Stats'!F110</f>
        <v>893</v>
      </c>
      <c r="G14" s="65">
        <f>'[10]Cumulative Stats'!G110</f>
        <v>7</v>
      </c>
      <c r="H14" s="65">
        <f>'[10]Cumulative Stats'!H110</f>
        <v>83</v>
      </c>
      <c r="I14" s="65">
        <f>'[10]Cumulative Stats'!I110</f>
        <v>7</v>
      </c>
      <c r="J14" s="76">
        <f>'[10]Cumulative Stats'!J110</f>
        <v>7.608695652173914</v>
      </c>
      <c r="K14" s="76">
        <f>'[10]Cumulative Stats'!K110</f>
        <v>7.608695652173914</v>
      </c>
      <c r="L14" s="76">
        <f>'[10]Cumulative Stats'!L110</f>
        <v>9.7065217391304355</v>
      </c>
      <c r="M14" s="76">
        <f>IF(D14=0,0,F14/D14)</f>
        <v>20.767441860465116</v>
      </c>
      <c r="N14" s="76">
        <f>'[10]Cumulative Stats'!M110</f>
        <v>75.135869565217391</v>
      </c>
      <c r="O14" s="66">
        <f>'[10]Cumulative Stats'!N110</f>
        <v>2</v>
      </c>
      <c r="P14" s="63">
        <f>'[10]Cumulative Stats'!O110</f>
        <v>9</v>
      </c>
      <c r="Q14" s="76">
        <f>IF(P14+C14=0,0,+P14/(P14+C14)*100)</f>
        <v>8.9108910891089099</v>
      </c>
      <c r="R14">
        <f>IF(C14&gt;=$B$1*12,1,IF(C14+P14=0,-1,0))</f>
        <v>1</v>
      </c>
      <c r="T14" s="4"/>
    </row>
    <row r="15" spans="1:20">
      <c r="A15" s="63" t="str">
        <f>'[5]Cumulative Stats'!A107</f>
        <v>Morton</v>
      </c>
      <c r="B15" s="63" t="str">
        <f>'[5]Cumulative Stats'!B107</f>
        <v>Den</v>
      </c>
      <c r="C15" s="63">
        <f>'[5]Cumulative Stats'!C107</f>
        <v>86</v>
      </c>
      <c r="D15" s="63">
        <f>'[5]Cumulative Stats'!D107</f>
        <v>49</v>
      </c>
      <c r="E15" s="76">
        <f>'[5]Cumulative Stats'!E107</f>
        <v>56.97674418604651</v>
      </c>
      <c r="F15" s="64">
        <f>'[5]Cumulative Stats'!F107</f>
        <v>525</v>
      </c>
      <c r="G15" s="65">
        <f>'[5]Cumulative Stats'!G107</f>
        <v>5</v>
      </c>
      <c r="H15" s="65">
        <f>'[5]Cumulative Stats'!H107</f>
        <v>49</v>
      </c>
      <c r="I15" s="65">
        <f>'[5]Cumulative Stats'!I107</f>
        <v>4</v>
      </c>
      <c r="J15" s="76">
        <f>'[5]Cumulative Stats'!J107</f>
        <v>5.8139534883720927</v>
      </c>
      <c r="K15" s="76">
        <f>'[5]Cumulative Stats'!K107</f>
        <v>4.6511627906976747</v>
      </c>
      <c r="L15" s="76">
        <f>'[5]Cumulative Stats'!L107</f>
        <v>6.1046511627906979</v>
      </c>
      <c r="M15" s="76">
        <f>IF(D15=0,0,F15/D15)</f>
        <v>10.714285714285714</v>
      </c>
      <c r="N15" s="76">
        <f>'[5]Cumulative Stats'!M107</f>
        <v>75</v>
      </c>
      <c r="O15" s="63">
        <f>'[5]Cumulative Stats'!N107</f>
        <v>0</v>
      </c>
      <c r="P15" s="63">
        <f>'[5]Cumulative Stats'!O107</f>
        <v>5</v>
      </c>
      <c r="Q15" s="76">
        <f>IF(P15+C15=0,0,+P15/(P15+C15)*100)</f>
        <v>5.4945054945054945</v>
      </c>
      <c r="R15">
        <f>IF(C15&gt;=$B$1*12,1,IF(C15+P15=0,-1,0))</f>
        <v>1</v>
      </c>
      <c r="T15" s="4"/>
    </row>
    <row r="16" spans="1:20">
      <c r="A16" t="str">
        <f>'[23]Cumulative Stats'!A112</f>
        <v>Pisarcik</v>
      </c>
      <c r="B16" t="str">
        <f>'[23]Cumulative Stats'!B112</f>
        <v>NYG</v>
      </c>
      <c r="C16">
        <f>'[23]Cumulative Stats'!C112</f>
        <v>89</v>
      </c>
      <c r="D16">
        <f>'[23]Cumulative Stats'!D112</f>
        <v>46</v>
      </c>
      <c r="E16" s="11">
        <f>'[23]Cumulative Stats'!E112</f>
        <v>51.68539325842697</v>
      </c>
      <c r="F16" s="60">
        <f>'[23]Cumulative Stats'!F112</f>
        <v>710</v>
      </c>
      <c r="G16" s="14">
        <f>'[23]Cumulative Stats'!G112</f>
        <v>4</v>
      </c>
      <c r="H16" s="14">
        <f>'[23]Cumulative Stats'!H112</f>
        <v>38</v>
      </c>
      <c r="I16" s="14">
        <f>'[23]Cumulative Stats'!I112</f>
        <v>4</v>
      </c>
      <c r="J16" s="11">
        <f>'[23]Cumulative Stats'!J112</f>
        <v>4.4943820224719104</v>
      </c>
      <c r="K16" s="11">
        <f>'[23]Cumulative Stats'!K112</f>
        <v>4.4943820224719104</v>
      </c>
      <c r="L16" s="11">
        <f>'[23]Cumulative Stats'!L112</f>
        <v>7.9775280898876408</v>
      </c>
      <c r="M16" s="11">
        <f>IF(D16=0,0,F16/D16)</f>
        <v>15.434782608695652</v>
      </c>
      <c r="N16" s="11">
        <f>'[23]Cumulative Stats'!M112</f>
        <v>74.648876404494374</v>
      </c>
      <c r="O16">
        <f>'[23]Cumulative Stats'!N112</f>
        <v>2</v>
      </c>
      <c r="P16">
        <f>'[23]Cumulative Stats'!O112</f>
        <v>8</v>
      </c>
      <c r="Q16" s="11">
        <f>IF(P16+C16=0,0,+P16/(P16+C16)*100)</f>
        <v>8.2474226804123703</v>
      </c>
      <c r="R16">
        <f>IF(C16&gt;=$B$1*12,1,IF(C16+P16=0,-1,0))</f>
        <v>1</v>
      </c>
      <c r="T16" s="4"/>
    </row>
    <row r="17" spans="1:22">
      <c r="A17" t="str">
        <f>'[20]Cumulative Stats'!A112</f>
        <v>Haden</v>
      </c>
      <c r="B17" t="str">
        <f>'[20]Cumulative Stats'!B112</f>
        <v>LA</v>
      </c>
      <c r="C17">
        <f>'[20]Cumulative Stats'!C112</f>
        <v>115</v>
      </c>
      <c r="D17">
        <f>'[20]Cumulative Stats'!D112</f>
        <v>57</v>
      </c>
      <c r="E17" s="11">
        <f>'[20]Cumulative Stats'!E112</f>
        <v>49.565217391304351</v>
      </c>
      <c r="F17" s="60">
        <f>'[20]Cumulative Stats'!F112</f>
        <v>918</v>
      </c>
      <c r="G17" s="14">
        <f>'[20]Cumulative Stats'!G112</f>
        <v>3</v>
      </c>
      <c r="H17" s="14">
        <f>'[20]Cumulative Stats'!H112</f>
        <v>41</v>
      </c>
      <c r="I17" s="14">
        <f>'[20]Cumulative Stats'!I112</f>
        <v>4</v>
      </c>
      <c r="J17" s="11">
        <f>'[20]Cumulative Stats'!J112</f>
        <v>2.6086956521739131</v>
      </c>
      <c r="K17" s="11">
        <f>'[20]Cumulative Stats'!K112</f>
        <v>3.4782608695652173</v>
      </c>
      <c r="L17" s="11">
        <f>'[20]Cumulative Stats'!L112</f>
        <v>7.982608695652174</v>
      </c>
      <c r="M17" s="11">
        <f>IF(D17=0,0,F17/D17)</f>
        <v>16.105263157894736</v>
      </c>
      <c r="N17" s="11">
        <f>'[20]Cumulative Stats'!M112</f>
        <v>70.851449275362313</v>
      </c>
      <c r="O17">
        <f>'[20]Cumulative Stats'!N112</f>
        <v>0</v>
      </c>
      <c r="P17">
        <f>'[20]Cumulative Stats'!O112</f>
        <v>9</v>
      </c>
      <c r="Q17" s="11">
        <f>IF(P17+C17=0,0,+P17/(P17+C17)*100)</f>
        <v>7.2580645161290329</v>
      </c>
      <c r="R17">
        <f>IF(C17&gt;=$B$1*12,1,IF(C17+P17=0,-1,0))</f>
        <v>1</v>
      </c>
      <c r="T17" s="4"/>
    </row>
    <row r="18" spans="1:22">
      <c r="A18" s="63" t="str">
        <f>'[7]Cumulative Stats'!A108</f>
        <v>Livingston</v>
      </c>
      <c r="B18" s="63" t="str">
        <f>'[7]Cumulative Stats'!B108</f>
        <v>KC</v>
      </c>
      <c r="C18" s="63">
        <f>'[7]Cumulative Stats'!C108</f>
        <v>72</v>
      </c>
      <c r="D18" s="63">
        <f>'[7]Cumulative Stats'!D108</f>
        <v>40</v>
      </c>
      <c r="E18" s="76">
        <f>'[7]Cumulative Stats'!E108</f>
        <v>55.555555555555557</v>
      </c>
      <c r="F18" s="64">
        <f>'[7]Cumulative Stats'!F108</f>
        <v>451</v>
      </c>
      <c r="G18" s="65">
        <f>'[7]Cumulative Stats'!G108</f>
        <v>3</v>
      </c>
      <c r="H18" s="65">
        <f>'[7]Cumulative Stats'!H108</f>
        <v>44</v>
      </c>
      <c r="I18" s="65">
        <f>'[7]Cumulative Stats'!I108</f>
        <v>4</v>
      </c>
      <c r="J18" s="76">
        <f>'[7]Cumulative Stats'!J108</f>
        <v>4.1666666666666661</v>
      </c>
      <c r="K18" s="76">
        <f>'[7]Cumulative Stats'!K108</f>
        <v>5.5555555555555554</v>
      </c>
      <c r="L18" s="76">
        <f>'[7]Cumulative Stats'!L108</f>
        <v>6.2638888888888893</v>
      </c>
      <c r="M18" s="76">
        <f>IF(D18=0,0,F18/D18)</f>
        <v>11.275</v>
      </c>
      <c r="N18" s="76">
        <f>'[7]Cumulative Stats'!M108</f>
        <v>65.219907407407405</v>
      </c>
      <c r="O18" s="63">
        <f>'[7]Cumulative Stats'!N108</f>
        <v>1</v>
      </c>
      <c r="P18" s="63">
        <f>'[7]Cumulative Stats'!O108</f>
        <v>3</v>
      </c>
      <c r="Q18" s="76">
        <f>IF(P18+C18=0,0,+P18/(P18+C18)*100)</f>
        <v>4</v>
      </c>
      <c r="R18">
        <f>IF(C18&gt;=$B$1*12,1,IF(C18+P18=0,-1,0))</f>
        <v>1</v>
      </c>
      <c r="T18" s="4"/>
    </row>
    <row r="19" spans="1:22">
      <c r="A19" t="str">
        <f>'[9]Cumulative Stats'!A107</f>
        <v>Grogan</v>
      </c>
      <c r="B19" t="str">
        <f>'[9]Cumulative Stats'!B107</f>
        <v>NE</v>
      </c>
      <c r="C19">
        <f>'[9]Cumulative Stats'!C107</f>
        <v>101</v>
      </c>
      <c r="D19">
        <f>'[9]Cumulative Stats'!D107</f>
        <v>48</v>
      </c>
      <c r="E19" s="11">
        <f>'[9]Cumulative Stats'!E107</f>
        <v>47.524752475247524</v>
      </c>
      <c r="F19" s="60">
        <f>'[9]Cumulative Stats'!F107</f>
        <v>776</v>
      </c>
      <c r="G19" s="14">
        <f>'[9]Cumulative Stats'!G107</f>
        <v>6</v>
      </c>
      <c r="H19" s="14">
        <f>'[9]Cumulative Stats'!H107</f>
        <v>41</v>
      </c>
      <c r="I19" s="14">
        <f>'[9]Cumulative Stats'!I107</f>
        <v>7</v>
      </c>
      <c r="J19" s="11">
        <f>'[9]Cumulative Stats'!J107</f>
        <v>5.9405940594059405</v>
      </c>
      <c r="K19" s="11">
        <f>'[9]Cumulative Stats'!K107</f>
        <v>6.9306930693069315</v>
      </c>
      <c r="L19" s="11">
        <f>'[9]Cumulative Stats'!L107</f>
        <v>7.6831683168316829</v>
      </c>
      <c r="M19" s="11">
        <f>IF(D19=0,0,F19/D19)</f>
        <v>16.166666666666668</v>
      </c>
      <c r="N19" s="11">
        <f>'[9]Cumulative Stats'!M107</f>
        <v>64.624587458745864</v>
      </c>
      <c r="O19">
        <f>'[9]Cumulative Stats'!N107</f>
        <v>0</v>
      </c>
      <c r="P19">
        <f>'[9]Cumulative Stats'!O107</f>
        <v>1</v>
      </c>
      <c r="Q19" s="11">
        <f>IF(P19+C19=0,0,+P19/(P19+C19)*100)</f>
        <v>0.98039215686274506</v>
      </c>
      <c r="R19">
        <f>IF(C19&gt;=$B$1*12,1,IF(C19+P19=0,-1,0))</f>
        <v>1</v>
      </c>
      <c r="T19" s="4"/>
    </row>
    <row r="20" spans="1:22">
      <c r="A20" t="str">
        <f>'[18]Cumulative Stats'!A113</f>
        <v>Landry</v>
      </c>
      <c r="B20" t="str">
        <f>'[18]Cumulative Stats'!B113</f>
        <v>Det</v>
      </c>
      <c r="C20">
        <f>'[18]Cumulative Stats'!C113</f>
        <v>71</v>
      </c>
      <c r="D20">
        <f>'[18]Cumulative Stats'!D113</f>
        <v>39</v>
      </c>
      <c r="E20" s="11">
        <f>'[18]Cumulative Stats'!E113</f>
        <v>54.929577464788736</v>
      </c>
      <c r="F20" s="60">
        <f>'[18]Cumulative Stats'!F113</f>
        <v>347</v>
      </c>
      <c r="G20" s="14">
        <f>'[18]Cumulative Stats'!G113</f>
        <v>0</v>
      </c>
      <c r="H20" s="14">
        <f>'[18]Cumulative Stats'!H113</f>
        <v>21</v>
      </c>
      <c r="I20" s="14">
        <f>'[18]Cumulative Stats'!I113</f>
        <v>1</v>
      </c>
      <c r="J20" s="11">
        <f>'[18]Cumulative Stats'!J113</f>
        <v>0</v>
      </c>
      <c r="K20" s="11">
        <f>'[18]Cumulative Stats'!K113</f>
        <v>1.4084507042253522</v>
      </c>
      <c r="L20" s="11">
        <f>'[18]Cumulative Stats'!L113</f>
        <v>4.887323943661972</v>
      </c>
      <c r="M20" s="11">
        <f>IF(D20=0,0,F20/D20)</f>
        <v>8.8974358974358978</v>
      </c>
      <c r="N20" s="11">
        <f>'[18]Cumulative Stats'!M113</f>
        <v>62.353286384976535</v>
      </c>
      <c r="O20">
        <f>'[18]Cumulative Stats'!N113</f>
        <v>0</v>
      </c>
      <c r="P20">
        <f>'[18]Cumulative Stats'!O113</f>
        <v>17</v>
      </c>
      <c r="Q20" s="11">
        <f>IF(P20+C20=0,0,+P20/(P20+C20)*100)</f>
        <v>19.318181818181817</v>
      </c>
      <c r="R20">
        <f>IF(C20&gt;=$B$1*12,1,IF(C20+P20=0,-1,0))</f>
        <v>1</v>
      </c>
      <c r="T20" s="4"/>
    </row>
    <row r="21" spans="1:22">
      <c r="A21" t="str">
        <f>'[3]Cumulative Stats'!A111</f>
        <v>Reaves</v>
      </c>
      <c r="B21" t="str">
        <f>'[3]Cumulative Stats'!B111</f>
        <v>Cin</v>
      </c>
      <c r="C21">
        <f>'[3]Cumulative Stats'!C111</f>
        <v>121</v>
      </c>
      <c r="D21">
        <f>'[3]Cumulative Stats'!D111</f>
        <v>65</v>
      </c>
      <c r="E21" s="11">
        <f>'[3]Cumulative Stats'!E111</f>
        <v>53.719008264462808</v>
      </c>
      <c r="F21" s="60">
        <f>'[3]Cumulative Stats'!F111</f>
        <v>826</v>
      </c>
      <c r="G21" s="14">
        <f>'[3]Cumulative Stats'!G111</f>
        <v>2</v>
      </c>
      <c r="H21" s="14">
        <f>'[3]Cumulative Stats'!H111</f>
        <v>39</v>
      </c>
      <c r="I21" s="14">
        <f>'[3]Cumulative Stats'!I111</f>
        <v>6</v>
      </c>
      <c r="J21" s="11">
        <f>'[3]Cumulative Stats'!J111</f>
        <v>1.6528925619834711</v>
      </c>
      <c r="K21" s="11">
        <f>'[3]Cumulative Stats'!K111</f>
        <v>4.9586776859504136</v>
      </c>
      <c r="L21" s="11">
        <f>'[3]Cumulative Stats'!L111</f>
        <v>6.8264462809917354</v>
      </c>
      <c r="M21" s="11">
        <f>IF(D21=0,0,F21/D21)</f>
        <v>12.707692307692307</v>
      </c>
      <c r="N21" s="11">
        <f>'[3]Cumulative Stats'!M111</f>
        <v>60.141184573002754</v>
      </c>
      <c r="O21">
        <f>'[3]Cumulative Stats'!N111</f>
        <v>0</v>
      </c>
      <c r="P21">
        <f>'[3]Cumulative Stats'!O111</f>
        <v>4</v>
      </c>
      <c r="Q21" s="11">
        <f>IF(P21+C21=0,0,+P21/(P21+C21)*100)</f>
        <v>3.2</v>
      </c>
      <c r="R21">
        <f>IF(C21&gt;=$B$1*12,1,IF(C21+P21=0,-1,0))</f>
        <v>1</v>
      </c>
      <c r="T21" s="4"/>
    </row>
    <row r="22" spans="1:22">
      <c r="A22" t="str">
        <f>'[11]Cumulative Stats'!A109</f>
        <v>Stabler</v>
      </c>
      <c r="B22" t="str">
        <f>'[11]Cumulative Stats'!B109</f>
        <v>Oak</v>
      </c>
      <c r="C22">
        <f>'[11]Cumulative Stats'!C109</f>
        <v>125</v>
      </c>
      <c r="D22">
        <f>'[11]Cumulative Stats'!D109</f>
        <v>74</v>
      </c>
      <c r="E22" s="11">
        <f>'[11]Cumulative Stats'!E109</f>
        <v>59.199999999999996</v>
      </c>
      <c r="F22" s="60">
        <f>'[11]Cumulative Stats'!F109</f>
        <v>888</v>
      </c>
      <c r="G22" s="14">
        <f>'[11]Cumulative Stats'!G109</f>
        <v>4</v>
      </c>
      <c r="H22" s="14">
        <f>'[11]Cumulative Stats'!H109</f>
        <v>32</v>
      </c>
      <c r="I22" s="14">
        <f>'[11]Cumulative Stats'!I109</f>
        <v>10</v>
      </c>
      <c r="J22" s="11">
        <f>'[11]Cumulative Stats'!J109</f>
        <v>3.2</v>
      </c>
      <c r="K22" s="11">
        <f>'[11]Cumulative Stats'!K109</f>
        <v>8</v>
      </c>
      <c r="L22" s="11">
        <f>'[11]Cumulative Stats'!L109</f>
        <v>7.1040000000000001</v>
      </c>
      <c r="M22" s="11">
        <f>IF(D22=0,0,F22/D22)</f>
        <v>12</v>
      </c>
      <c r="N22" s="11">
        <f>'[11]Cumulative Stats'!M109</f>
        <v>58.349999999999994</v>
      </c>
      <c r="O22" s="12">
        <f>'[11]Cumulative Stats'!N109</f>
        <v>1</v>
      </c>
      <c r="P22">
        <f>'[11]Cumulative Stats'!O109</f>
        <v>9</v>
      </c>
      <c r="Q22" s="11">
        <f>IF(P22+C22=0,0,+P22/(P22+C22)*100)</f>
        <v>6.7164179104477615</v>
      </c>
      <c r="R22">
        <f>IF(C22&gt;=$B$1*12,1,IF(C22+P22=0,-1,0))</f>
        <v>1</v>
      </c>
      <c r="T22" s="4"/>
    </row>
    <row r="23" spans="1:22">
      <c r="A23" t="str">
        <f>'[21]Cumulative Stats'!A109</f>
        <v>Tarkenton</v>
      </c>
      <c r="B23" t="str">
        <f>'[21]Cumulative Stats'!B109</f>
        <v>Min</v>
      </c>
      <c r="C23">
        <f>'[21]Cumulative Stats'!C109</f>
        <v>139</v>
      </c>
      <c r="D23">
        <f>'[21]Cumulative Stats'!D109</f>
        <v>83</v>
      </c>
      <c r="E23" s="11">
        <f>'[21]Cumulative Stats'!E109</f>
        <v>59.712230215827333</v>
      </c>
      <c r="F23" s="60">
        <f>'[21]Cumulative Stats'!F109</f>
        <v>793</v>
      </c>
      <c r="G23" s="14">
        <f>'[21]Cumulative Stats'!G109</f>
        <v>3</v>
      </c>
      <c r="H23" s="14">
        <f>'[21]Cumulative Stats'!H109</f>
        <v>39</v>
      </c>
      <c r="I23" s="14">
        <f>'[21]Cumulative Stats'!I109</f>
        <v>9</v>
      </c>
      <c r="J23" s="11">
        <f>'[21]Cumulative Stats'!J109</f>
        <v>2.1582733812949639</v>
      </c>
      <c r="K23" s="11">
        <f>'[21]Cumulative Stats'!K109</f>
        <v>6.4748201438848918</v>
      </c>
      <c r="L23" s="11">
        <f>'[21]Cumulative Stats'!L109</f>
        <v>5.7050359712230216</v>
      </c>
      <c r="M23" s="11">
        <f>IF(D23=0,0,F23/D23)</f>
        <v>9.5542168674698793</v>
      </c>
      <c r="N23" s="11">
        <f>'[21]Cumulative Stats'!M109</f>
        <v>55.830335731414863</v>
      </c>
      <c r="O23" s="12">
        <f>'[21]Cumulative Stats'!N109</f>
        <v>2</v>
      </c>
      <c r="P23">
        <f>'[21]Cumulative Stats'!O109</f>
        <v>4</v>
      </c>
      <c r="Q23" s="11">
        <f>IF(P23+C23=0,0,+P23/(P23+C23)*100)</f>
        <v>2.7972027972027971</v>
      </c>
      <c r="R23">
        <f>IF(C23&gt;=$B$1*12,1,IF(C23+P23=0,-1,0))</f>
        <v>1</v>
      </c>
      <c r="T23" s="4"/>
    </row>
    <row r="24" spans="1:22">
      <c r="A24" t="str">
        <f>'[1]Cumulative Stats'!A109</f>
        <v>Troup</v>
      </c>
      <c r="B24" t="str">
        <f>'[1]Cumulative Stats'!B109</f>
        <v>Bal</v>
      </c>
      <c r="C24">
        <f>'[1]Cumulative Stats'!C109</f>
        <v>78</v>
      </c>
      <c r="D24">
        <f>'[1]Cumulative Stats'!D109</f>
        <v>45</v>
      </c>
      <c r="E24" s="11">
        <f>'[1]Cumulative Stats'!E109</f>
        <v>57.692307692307686</v>
      </c>
      <c r="F24" s="60">
        <f>'[1]Cumulative Stats'!F109</f>
        <v>548</v>
      </c>
      <c r="G24" s="14">
        <f>'[1]Cumulative Stats'!G109</f>
        <v>1</v>
      </c>
      <c r="H24" s="14">
        <f>'[1]Cumulative Stats'!H109</f>
        <v>38</v>
      </c>
      <c r="I24" s="14">
        <f>'[1]Cumulative Stats'!I109</f>
        <v>6</v>
      </c>
      <c r="J24" s="11">
        <f>'[1]Cumulative Stats'!J109</f>
        <v>1.2820512820512819</v>
      </c>
      <c r="K24" s="11">
        <f>'[1]Cumulative Stats'!K109</f>
        <v>7.6923076923076925</v>
      </c>
      <c r="L24" s="11">
        <f>'[1]Cumulative Stats'!L109</f>
        <v>7.0256410256410255</v>
      </c>
      <c r="M24" s="11">
        <f>IF(D24=0,0,F24/D24)</f>
        <v>12.177777777777777</v>
      </c>
      <c r="N24" s="11">
        <f>'[1]Cumulative Stats'!M109</f>
        <v>51.655982905982889</v>
      </c>
      <c r="O24" s="12">
        <f>'[1]Cumulative Stats'!N109</f>
        <v>1</v>
      </c>
      <c r="P24">
        <f>'[1]Cumulative Stats'!O109</f>
        <v>6</v>
      </c>
      <c r="Q24" s="11">
        <f>IF(P24+C24=0,0,+P24/(P24+C24)*100)</f>
        <v>7.1428571428571423</v>
      </c>
      <c r="R24">
        <f>IF(C24&gt;=$B$1*12,1,IF(C24+P24=0,-1,0))</f>
        <v>1</v>
      </c>
      <c r="T24" s="4"/>
    </row>
    <row r="25" spans="1:22">
      <c r="A25" s="63" t="str">
        <f>'[24]Cumulative Stats'!A113</f>
        <v>Jaworski</v>
      </c>
      <c r="B25" s="63" t="str">
        <f>'[24]Cumulative Stats'!B113</f>
        <v>Phi</v>
      </c>
      <c r="C25" s="63">
        <f>'[24]Cumulative Stats'!C113</f>
        <v>92</v>
      </c>
      <c r="D25" s="63">
        <f>'[24]Cumulative Stats'!D113</f>
        <v>41</v>
      </c>
      <c r="E25" s="76">
        <f>'[24]Cumulative Stats'!E113</f>
        <v>44.565217391304344</v>
      </c>
      <c r="F25" s="64">
        <f>'[24]Cumulative Stats'!F113</f>
        <v>512</v>
      </c>
      <c r="G25" s="65">
        <f>'[24]Cumulative Stats'!G113</f>
        <v>7</v>
      </c>
      <c r="H25" s="65">
        <f>'[24]Cumulative Stats'!H113</f>
        <v>43</v>
      </c>
      <c r="I25" s="65">
        <f>'[24]Cumulative Stats'!I113</f>
        <v>8</v>
      </c>
      <c r="J25" s="76">
        <f>'[24]Cumulative Stats'!J113</f>
        <v>7.608695652173914</v>
      </c>
      <c r="K25" s="76">
        <f>'[24]Cumulative Stats'!K113</f>
        <v>8.695652173913043</v>
      </c>
      <c r="L25" s="76">
        <f>'[24]Cumulative Stats'!L113</f>
        <v>5.5652173913043477</v>
      </c>
      <c r="M25" s="76">
        <f>IF(D25=0,0,F25/D25)</f>
        <v>12.487804878048781</v>
      </c>
      <c r="N25" s="76">
        <f>'[24]Cumulative Stats'!M113</f>
        <v>51.539855072463773</v>
      </c>
      <c r="O25" s="63">
        <f>'[24]Cumulative Stats'!N113</f>
        <v>2</v>
      </c>
      <c r="P25" s="63">
        <f>'[24]Cumulative Stats'!O113</f>
        <v>12</v>
      </c>
      <c r="Q25" s="76">
        <f>IF(P25+C25=0,0,+P25/(P25+C25)*100)</f>
        <v>11.538461538461538</v>
      </c>
      <c r="R25" s="63">
        <f>IF(C25&gt;=$B$1*12,1,IF(C25+P25=0,-1,0))</f>
        <v>1</v>
      </c>
      <c r="T25" s="4"/>
    </row>
    <row r="26" spans="1:22">
      <c r="A26" t="str">
        <f>'[16]Cumulative Stats'!A107</f>
        <v>Avellini</v>
      </c>
      <c r="B26" t="str">
        <f>'[16]Cumulative Stats'!B107</f>
        <v>Chi</v>
      </c>
      <c r="C26">
        <f>'[16]Cumulative Stats'!C107</f>
        <v>111</v>
      </c>
      <c r="D26">
        <f>'[16]Cumulative Stats'!D107</f>
        <v>56</v>
      </c>
      <c r="E26" s="11">
        <f>'[16]Cumulative Stats'!E107</f>
        <v>50.450450450450447</v>
      </c>
      <c r="F26" s="60">
        <f>'[16]Cumulative Stats'!F107</f>
        <v>695</v>
      </c>
      <c r="G26" s="14">
        <f>'[16]Cumulative Stats'!G107</f>
        <v>5</v>
      </c>
      <c r="H26" s="14">
        <f>'[16]Cumulative Stats'!H107</f>
        <v>49</v>
      </c>
      <c r="I26" s="14">
        <f>'[16]Cumulative Stats'!I107</f>
        <v>13</v>
      </c>
      <c r="J26" s="11">
        <f>'[16]Cumulative Stats'!J107</f>
        <v>4.5045045045045047</v>
      </c>
      <c r="K26" s="11">
        <f>'[16]Cumulative Stats'!K107</f>
        <v>11.711711711711711</v>
      </c>
      <c r="L26" s="11">
        <f>'[16]Cumulative Stats'!L107</f>
        <v>6.2612612612612617</v>
      </c>
      <c r="M26" s="11">
        <f>IF(D26=0,0,F26/D26)</f>
        <v>12.410714285714286</v>
      </c>
      <c r="N26" s="11">
        <f>'[16]Cumulative Stats'!M107</f>
        <v>45.645645645645651</v>
      </c>
      <c r="O26">
        <f>'[16]Cumulative Stats'!N107</f>
        <v>1</v>
      </c>
      <c r="P26">
        <f>'[16]Cumulative Stats'!O107</f>
        <v>9</v>
      </c>
      <c r="Q26" s="11">
        <f>IF(P26+C26=0,0,+P26/(P26+C26)*100)</f>
        <v>7.5</v>
      </c>
      <c r="R26">
        <f>IF(C26&gt;=$B$1*12,1,IF(C26+P26=0,-1,0))</f>
        <v>1</v>
      </c>
      <c r="T26" s="4"/>
    </row>
    <row r="27" spans="1:22">
      <c r="A27" t="str">
        <f>'[28]Cumulative Stats'!A109</f>
        <v>Theismann</v>
      </c>
      <c r="B27" s="1" t="str">
        <f>'[28]Cumulative Stats'!B109</f>
        <v>Was</v>
      </c>
      <c r="C27">
        <f>'[28]Cumulative Stats'!C109</f>
        <v>127</v>
      </c>
      <c r="D27">
        <f>'[28]Cumulative Stats'!D109</f>
        <v>59</v>
      </c>
      <c r="E27" s="11">
        <f>'[28]Cumulative Stats'!E109</f>
        <v>46.45669291338583</v>
      </c>
      <c r="F27" s="60">
        <f>'[28]Cumulative Stats'!F109</f>
        <v>820</v>
      </c>
      <c r="G27" s="14">
        <f>'[28]Cumulative Stats'!G109</f>
        <v>1</v>
      </c>
      <c r="H27" s="14">
        <f>'[28]Cumulative Stats'!H109</f>
        <v>33</v>
      </c>
      <c r="I27" s="14">
        <f>'[28]Cumulative Stats'!I109</f>
        <v>8</v>
      </c>
      <c r="J27" s="11">
        <f>'[28]Cumulative Stats'!J109</f>
        <v>0.78740157480314954</v>
      </c>
      <c r="K27" s="11">
        <f>'[28]Cumulative Stats'!K109</f>
        <v>6.2992125984251963</v>
      </c>
      <c r="L27" s="11">
        <f>'[28]Cumulative Stats'!L109</f>
        <v>6.4566929133858268</v>
      </c>
      <c r="M27" s="11">
        <f>IF(D27=0,0,F27/D27)</f>
        <v>13.898305084745763</v>
      </c>
      <c r="N27" s="11">
        <f>'[28]Cumulative Stats'!M109</f>
        <v>44.078083989501316</v>
      </c>
      <c r="O27" s="12">
        <f>'[28]Cumulative Stats'!N109</f>
        <v>3</v>
      </c>
      <c r="P27">
        <f>'[28]Cumulative Stats'!O109</f>
        <v>13</v>
      </c>
      <c r="Q27" s="11">
        <f>IF(P27+C27=0,0,+P27/(P27+C27)*100)</f>
        <v>9.2857142857142865</v>
      </c>
      <c r="R27">
        <f>IF(C27&gt;=$B$1*12,1,IF(C27+P27=0,-1,0))</f>
        <v>1</v>
      </c>
    </row>
    <row r="28" spans="1:22">
      <c r="A28" t="str">
        <f>'[19]Cumulative Stats'!A111</f>
        <v>Whitehurst</v>
      </c>
      <c r="B28" t="str">
        <f>'[19]Cumulative Stats'!B111</f>
        <v>GB</v>
      </c>
      <c r="C28">
        <f>'[19]Cumulative Stats'!C111</f>
        <v>70</v>
      </c>
      <c r="D28">
        <f>'[19]Cumulative Stats'!D111</f>
        <v>30</v>
      </c>
      <c r="E28" s="11">
        <f>'[19]Cumulative Stats'!E111</f>
        <v>42.857142857142854</v>
      </c>
      <c r="F28" s="60">
        <f>'[19]Cumulative Stats'!F111</f>
        <v>312</v>
      </c>
      <c r="G28" s="14">
        <f>'[19]Cumulative Stats'!G111</f>
        <v>1</v>
      </c>
      <c r="H28" s="14">
        <f>'[19]Cumulative Stats'!H111</f>
        <v>32</v>
      </c>
      <c r="I28" s="14">
        <f>'[19]Cumulative Stats'!I111</f>
        <v>4</v>
      </c>
      <c r="J28" s="11">
        <f>'[19]Cumulative Stats'!J111</f>
        <v>1.4285714285714286</v>
      </c>
      <c r="K28" s="11">
        <f>'[19]Cumulative Stats'!K111</f>
        <v>5.7142857142857144</v>
      </c>
      <c r="L28" s="11">
        <f>'[19]Cumulative Stats'!L111</f>
        <v>4.4571428571428573</v>
      </c>
      <c r="M28" s="11">
        <f>IF(D28=0,0,F28/D28)</f>
        <v>10.4</v>
      </c>
      <c r="N28" s="11">
        <f>'[19]Cumulative Stats'!M111</f>
        <v>37.321428571428562</v>
      </c>
      <c r="O28" s="12">
        <f>'[19]Cumulative Stats'!N111</f>
        <v>1</v>
      </c>
      <c r="P28">
        <f>'[19]Cumulative Stats'!O111</f>
        <v>9</v>
      </c>
      <c r="Q28" s="11">
        <f>IF(P28+C28=0,0,+P28/(P28+C28)*100)</f>
        <v>11.39240506329114</v>
      </c>
      <c r="R28">
        <f>IF(C28&gt;=$B$1*12,1,IF(C28+P28=0,-1,0))</f>
        <v>1</v>
      </c>
      <c r="T28" s="4"/>
    </row>
    <row r="29" spans="1:22">
      <c r="A29" s="63" t="str">
        <f>'[15]Cumulative Stats'!A109</f>
        <v>Jones</v>
      </c>
      <c r="B29" s="63" t="str">
        <f>'[15]Cumulative Stats'!B109</f>
        <v>Atl</v>
      </c>
      <c r="C29" s="63">
        <f>'[15]Cumulative Stats'!C109</f>
        <v>61</v>
      </c>
      <c r="D29" s="63">
        <f>'[15]Cumulative Stats'!D109</f>
        <v>23</v>
      </c>
      <c r="E29" s="76">
        <f>'[15]Cumulative Stats'!E109</f>
        <v>37.704918032786885</v>
      </c>
      <c r="F29" s="64">
        <f>'[15]Cumulative Stats'!F109</f>
        <v>378</v>
      </c>
      <c r="G29" s="65">
        <f>'[15]Cumulative Stats'!G109</f>
        <v>0</v>
      </c>
      <c r="H29" s="65">
        <f>'[15]Cumulative Stats'!H109</f>
        <v>71</v>
      </c>
      <c r="I29" s="65">
        <f>'[15]Cumulative Stats'!I109</f>
        <v>5</v>
      </c>
      <c r="J29" s="76">
        <f>'[15]Cumulative Stats'!J109</f>
        <v>0</v>
      </c>
      <c r="K29" s="76">
        <f>'[15]Cumulative Stats'!K109</f>
        <v>8.1967213114754092</v>
      </c>
      <c r="L29" s="76">
        <f>'[15]Cumulative Stats'!L109</f>
        <v>6.1967213114754101</v>
      </c>
      <c r="M29" s="76">
        <f>IF(D29=0,0,F29/D29)</f>
        <v>16.434782608695652</v>
      </c>
      <c r="N29" s="76">
        <f>'[15]Cumulative Stats'!M109</f>
        <v>25.170765027322407</v>
      </c>
      <c r="O29" s="66">
        <f>'[15]Cumulative Stats'!N109</f>
        <v>4</v>
      </c>
      <c r="P29" s="63">
        <f>'[15]Cumulative Stats'!O109</f>
        <v>20</v>
      </c>
      <c r="Q29" s="76">
        <f>IF(P29+C29=0,0,+P29/(P29+C29)*100)</f>
        <v>24.691358024691358</v>
      </c>
      <c r="R29" s="63">
        <f>IF(C29&gt;=$B$1*12,1,IF(C29+P29=0,-1,0))</f>
        <v>1</v>
      </c>
      <c r="T29" s="4"/>
    </row>
    <row r="30" spans="1:22" ht="13" thickBot="1">
      <c r="A30" s="104" t="str">
        <f>'[26]Cumulative Stats'!A108</f>
        <v>DeBerg</v>
      </c>
      <c r="B30" s="104" t="str">
        <f>'[26]Cumulative Stats'!B108</f>
        <v>SF</v>
      </c>
      <c r="C30" s="104">
        <f>'[26]Cumulative Stats'!C108</f>
        <v>128</v>
      </c>
      <c r="D30" s="104">
        <f>'[26]Cumulative Stats'!D108</f>
        <v>47</v>
      </c>
      <c r="E30" s="105">
        <f>'[26]Cumulative Stats'!E108</f>
        <v>36.71875</v>
      </c>
      <c r="F30" s="106">
        <f>'[26]Cumulative Stats'!F108</f>
        <v>571</v>
      </c>
      <c r="G30" s="107">
        <f>'[26]Cumulative Stats'!G108</f>
        <v>3</v>
      </c>
      <c r="H30" s="107">
        <f>'[26]Cumulative Stats'!H108</f>
        <v>46</v>
      </c>
      <c r="I30" s="107">
        <f>'[26]Cumulative Stats'!I108</f>
        <v>13</v>
      </c>
      <c r="J30" s="105">
        <f>'[26]Cumulative Stats'!J108</f>
        <v>2.34375</v>
      </c>
      <c r="K30" s="105">
        <f>'[26]Cumulative Stats'!K108</f>
        <v>10.15625</v>
      </c>
      <c r="L30" s="105">
        <f>'[26]Cumulative Stats'!L108</f>
        <v>4.4609375</v>
      </c>
      <c r="M30" s="105">
        <f>IF(D30=0,0,F30/D30)</f>
        <v>12.148936170212766</v>
      </c>
      <c r="N30" s="105">
        <f>'[26]Cumulative Stats'!M108</f>
        <v>19.498697916666668</v>
      </c>
      <c r="O30" s="111">
        <f>'[26]Cumulative Stats'!N108</f>
        <v>2</v>
      </c>
      <c r="P30" s="104">
        <f>'[26]Cumulative Stats'!O108</f>
        <v>4</v>
      </c>
      <c r="Q30" s="105">
        <f>IF(P30+C30=0,0,+P30/(P30+C30)*100)</f>
        <v>3.0303030303030303</v>
      </c>
      <c r="R30" s="63">
        <f>IF(C30&gt;=$B$1*12,1,IF(C30+P30=0,-1,0))</f>
        <v>1</v>
      </c>
      <c r="S30">
        <f t="shared" ref="S30:S61" si="0">IF(C30&gt;=$V$31*$B$1,1,0)</f>
        <v>1</v>
      </c>
      <c r="T30" s="4"/>
    </row>
    <row r="31" spans="1:22">
      <c r="A31" s="63" t="str">
        <f>'[8]Cumulative Stats'!A107</f>
        <v>Benjamin</v>
      </c>
      <c r="B31" s="63" t="str">
        <f>'[8]Cumulative Stats'!B107</f>
        <v>Mia</v>
      </c>
      <c r="C31" s="63">
        <f>'[8]Cumulative Stats'!C107</f>
        <v>5</v>
      </c>
      <c r="D31" s="63">
        <f>'[8]Cumulative Stats'!D107</f>
        <v>3</v>
      </c>
      <c r="E31" s="76">
        <f>'[8]Cumulative Stats'!E107</f>
        <v>60</v>
      </c>
      <c r="F31" s="64">
        <f>'[8]Cumulative Stats'!F107</f>
        <v>42</v>
      </c>
      <c r="G31" s="65">
        <f>'[8]Cumulative Stats'!G107</f>
        <v>1</v>
      </c>
      <c r="H31" s="65">
        <f>'[8]Cumulative Stats'!H107</f>
        <v>17</v>
      </c>
      <c r="I31" s="65">
        <f>'[8]Cumulative Stats'!I107</f>
        <v>0</v>
      </c>
      <c r="J31" s="76">
        <f>'[8]Cumulative Stats'!J107</f>
        <v>20</v>
      </c>
      <c r="K31" s="76">
        <f>'[8]Cumulative Stats'!K107</f>
        <v>0</v>
      </c>
      <c r="L31" s="76">
        <f>'[8]Cumulative Stats'!L107</f>
        <v>8.4</v>
      </c>
      <c r="M31" s="76">
        <f>IF(D31=0,0,F31/D31)</f>
        <v>14</v>
      </c>
      <c r="N31" s="76">
        <f>'[8]Cumulative Stats'!M107</f>
        <v>126.66666666666667</v>
      </c>
      <c r="O31" s="66">
        <f>'[8]Cumulative Stats'!N107</f>
        <v>0</v>
      </c>
      <c r="P31" s="63">
        <f>'[8]Cumulative Stats'!O107</f>
        <v>0</v>
      </c>
      <c r="Q31" s="76">
        <f>IF(P31+C31=0,0,+P31/(P31+C31)*100)</f>
        <v>0</v>
      </c>
      <c r="R31">
        <f>IF(C31&gt;=$B$1*12,1,IF(C31+P31=0,-1,0))</f>
        <v>0</v>
      </c>
      <c r="S31">
        <f>IF(C31&gt;=$V$31*$B$1,1,0)</f>
        <v>1</v>
      </c>
      <c r="V31">
        <f>10/16</f>
        <v>0.625</v>
      </c>
    </row>
    <row r="32" spans="1:22">
      <c r="A32" s="63" t="str">
        <f>'[5]Cumulative Stats'!A109</f>
        <v>Weese</v>
      </c>
      <c r="B32" s="63" t="str">
        <f>'[5]Cumulative Stats'!B109</f>
        <v>Den</v>
      </c>
      <c r="C32" s="63">
        <f>'[5]Cumulative Stats'!C109</f>
        <v>17</v>
      </c>
      <c r="D32" s="63">
        <f>'[5]Cumulative Stats'!D109</f>
        <v>12</v>
      </c>
      <c r="E32" s="76">
        <f>'[5]Cumulative Stats'!E109</f>
        <v>70.588235294117652</v>
      </c>
      <c r="F32" s="64">
        <f>'[5]Cumulative Stats'!F109</f>
        <v>132</v>
      </c>
      <c r="G32" s="65">
        <f>'[5]Cumulative Stats'!G109</f>
        <v>1</v>
      </c>
      <c r="H32" s="65">
        <f>'[5]Cumulative Stats'!H109</f>
        <v>33</v>
      </c>
      <c r="I32" s="65">
        <f>'[5]Cumulative Stats'!I109</f>
        <v>0</v>
      </c>
      <c r="J32" s="76">
        <f>'[5]Cumulative Stats'!J109</f>
        <v>5.8823529411764701</v>
      </c>
      <c r="K32" s="76">
        <f>'[5]Cumulative Stats'!K109</f>
        <v>0</v>
      </c>
      <c r="L32" s="76">
        <f>'[5]Cumulative Stats'!L109</f>
        <v>7.7647058823529411</v>
      </c>
      <c r="M32" s="76">
        <f>IF(D32=0,0,F32/D32)</f>
        <v>11</v>
      </c>
      <c r="N32" s="76">
        <f>'[5]Cumulative Stats'!M109</f>
        <v>112.86764705882352</v>
      </c>
      <c r="O32" s="63">
        <f>'[5]Cumulative Stats'!N109</f>
        <v>0</v>
      </c>
      <c r="P32" s="63">
        <f>'[5]Cumulative Stats'!O109</f>
        <v>2</v>
      </c>
      <c r="Q32" s="76">
        <f>IF(P32+C32=0,0,+P32/(P32+C32)*100)</f>
        <v>10.526315789473683</v>
      </c>
      <c r="R32">
        <f>IF(C32&gt;=$B$1*12,1,IF(C32+P32=0,-1,0))</f>
        <v>0</v>
      </c>
      <c r="S32" s="63">
        <f>IF(C32&gt;=$V$31*$B$1,1,0)</f>
        <v>1</v>
      </c>
      <c r="T32" s="4"/>
    </row>
    <row r="33" spans="1:19">
      <c r="A33" s="63" t="str">
        <f>'[19]Cumulative Stats'!A110</f>
        <v>Sproul</v>
      </c>
      <c r="B33" s="63" t="str">
        <f>'[19]Cumulative Stats'!B110</f>
        <v>GB</v>
      </c>
      <c r="C33" s="63">
        <f>'[19]Cumulative Stats'!C110</f>
        <v>4</v>
      </c>
      <c r="D33" s="63">
        <f>'[19]Cumulative Stats'!D110</f>
        <v>2</v>
      </c>
      <c r="E33" s="76">
        <f>'[19]Cumulative Stats'!E110</f>
        <v>50</v>
      </c>
      <c r="F33" s="64">
        <f>'[19]Cumulative Stats'!F110</f>
        <v>74</v>
      </c>
      <c r="G33" s="65">
        <f>'[19]Cumulative Stats'!G110</f>
        <v>0</v>
      </c>
      <c r="H33" s="65">
        <f>'[19]Cumulative Stats'!H110</f>
        <v>38</v>
      </c>
      <c r="I33" s="65">
        <f>'[19]Cumulative Stats'!I110</f>
        <v>0</v>
      </c>
      <c r="J33" s="76">
        <f>'[19]Cumulative Stats'!J110</f>
        <v>0</v>
      </c>
      <c r="K33" s="76">
        <f>'[19]Cumulative Stats'!K110</f>
        <v>0</v>
      </c>
      <c r="L33" s="76">
        <f>'[19]Cumulative Stats'!L110</f>
        <v>18.5</v>
      </c>
      <c r="M33" s="76">
        <f>IF(D33=0,0,F33/D33)</f>
        <v>37</v>
      </c>
      <c r="N33" s="76">
        <f>'[19]Cumulative Stats'!M110</f>
        <v>95.833333333333329</v>
      </c>
      <c r="O33" s="66">
        <f>'[19]Cumulative Stats'!N110</f>
        <v>0</v>
      </c>
      <c r="P33" s="63">
        <f>'[19]Cumulative Stats'!O110</f>
        <v>0</v>
      </c>
      <c r="Q33" s="76">
        <f>IF(P33+C33=0,0,+P33/(P33+C33)*100)</f>
        <v>0</v>
      </c>
      <c r="R33">
        <f>IF(C33&gt;=$B$1*12,1,IF(C33+P33=0,-1,0))</f>
        <v>0</v>
      </c>
      <c r="S33">
        <f>IF(C33&gt;=$V$31*$B$1,1,0)</f>
        <v>1</v>
      </c>
    </row>
    <row r="34" spans="1:19">
      <c r="A34" t="str">
        <f>'[10]Cumulative Stats'!A108</f>
        <v>Robinson,M</v>
      </c>
      <c r="B34" t="str">
        <f>'[10]Cumulative Stats'!B108</f>
        <v>NYJ</v>
      </c>
      <c r="C34">
        <f>'[10]Cumulative Stats'!C108</f>
        <v>4</v>
      </c>
      <c r="D34">
        <f>'[10]Cumulative Stats'!D108</f>
        <v>1</v>
      </c>
      <c r="E34" s="11">
        <f>'[10]Cumulative Stats'!E108</f>
        <v>25</v>
      </c>
      <c r="F34" s="60">
        <f>'[10]Cumulative Stats'!F108</f>
        <v>5</v>
      </c>
      <c r="G34" s="14">
        <f>'[10]Cumulative Stats'!G108</f>
        <v>1</v>
      </c>
      <c r="H34" s="14">
        <f>'[10]Cumulative Stats'!H108</f>
        <v>5</v>
      </c>
      <c r="I34" s="14">
        <f>'[10]Cumulative Stats'!I108</f>
        <v>0</v>
      </c>
      <c r="J34" s="11">
        <f>'[10]Cumulative Stats'!J108</f>
        <v>25</v>
      </c>
      <c r="K34" s="11">
        <f>'[10]Cumulative Stats'!K108</f>
        <v>0</v>
      </c>
      <c r="L34" s="11">
        <f>'[10]Cumulative Stats'!L108</f>
        <v>1.25</v>
      </c>
      <c r="M34" s="11">
        <f>IF(D34=0,0,F34/D34)</f>
        <v>5</v>
      </c>
      <c r="N34" s="11">
        <f>'[10]Cumulative Stats'!M108</f>
        <v>79.166666666666671</v>
      </c>
      <c r="O34">
        <f>'[10]Cumulative Stats'!N108</f>
        <v>0</v>
      </c>
      <c r="P34">
        <f>'[10]Cumulative Stats'!O108</f>
        <v>0</v>
      </c>
      <c r="Q34" s="11">
        <f>IF(P34+C34=0,0,+P34/(P34+C34)*100)</f>
        <v>0</v>
      </c>
      <c r="R34">
        <f>IF(C34&gt;=$B$1*12,1,IF(C34+P34=0,-1,0))</f>
        <v>0</v>
      </c>
      <c r="S34">
        <f>IF(C34&gt;=$V$31*$B$1,1,0)</f>
        <v>1</v>
      </c>
    </row>
    <row r="35" spans="1:19">
      <c r="A35" t="str">
        <f>'[27]Cumulative Stats'!A112</f>
        <v>Williams</v>
      </c>
      <c r="B35" t="str">
        <f>'[27]Cumulative Stats'!B112</f>
        <v>TB</v>
      </c>
      <c r="C35">
        <f>'[27]Cumulative Stats'!C112</f>
        <v>44</v>
      </c>
      <c r="D35">
        <f>'[27]Cumulative Stats'!D112</f>
        <v>19</v>
      </c>
      <c r="E35" s="11">
        <f>'[27]Cumulative Stats'!E112</f>
        <v>43.18181818181818</v>
      </c>
      <c r="F35" s="60">
        <f>'[27]Cumulative Stats'!F112</f>
        <v>305</v>
      </c>
      <c r="G35" s="14">
        <f>'[27]Cumulative Stats'!G112</f>
        <v>3</v>
      </c>
      <c r="H35" s="14">
        <f>'[27]Cumulative Stats'!H112</f>
        <v>38</v>
      </c>
      <c r="I35" s="14">
        <f>'[27]Cumulative Stats'!I112</f>
        <v>2</v>
      </c>
      <c r="J35" s="11">
        <f>'[27]Cumulative Stats'!J112</f>
        <v>6.8181818181818175</v>
      </c>
      <c r="K35" s="11">
        <f>'[27]Cumulative Stats'!K112</f>
        <v>4.5454545454545459</v>
      </c>
      <c r="L35" s="11">
        <f>'[27]Cumulative Stats'!L112</f>
        <v>6.9318181818181817</v>
      </c>
      <c r="M35" s="11">
        <f>IF(D35=0,0,F35/D35)</f>
        <v>16.05263157894737</v>
      </c>
      <c r="N35" s="11">
        <f>'[27]Cumulative Stats'!M112</f>
        <v>70.73863636363636</v>
      </c>
      <c r="O35" s="12">
        <f>'[27]Cumulative Stats'!N112</f>
        <v>1</v>
      </c>
      <c r="P35">
        <f>'[27]Cumulative Stats'!O112</f>
        <v>3</v>
      </c>
      <c r="Q35" s="11">
        <f>IF(P35+C35=0,0,+P35/(P35+C35)*100)</f>
        <v>6.3829787234042552</v>
      </c>
      <c r="R35">
        <f>IF(C35&gt;=$B$1*12,1,IF(C35+P35=0,-1,0))</f>
        <v>0</v>
      </c>
      <c r="S35">
        <f>IF(C35&gt;=$V$31*$B$1,1,0)</f>
        <v>1</v>
      </c>
    </row>
    <row r="36" spans="1:19">
      <c r="A36" s="63" t="str">
        <f>'[2]Cumulative Stats'!A109</f>
        <v>Munson</v>
      </c>
      <c r="B36" s="63" t="str">
        <f>'[2]Cumulative Stats'!B109</f>
        <v>Buf</v>
      </c>
      <c r="C36" s="63">
        <f>'[2]Cumulative Stats'!C109</f>
        <v>16</v>
      </c>
      <c r="D36" s="63">
        <f>'[2]Cumulative Stats'!D109</f>
        <v>6</v>
      </c>
      <c r="E36" s="76">
        <f>'[2]Cumulative Stats'!E109</f>
        <v>37.5</v>
      </c>
      <c r="F36" s="64">
        <f>'[2]Cumulative Stats'!F109</f>
        <v>106</v>
      </c>
      <c r="G36" s="65">
        <f>'[2]Cumulative Stats'!G109</f>
        <v>0</v>
      </c>
      <c r="H36" s="65">
        <f>'[2]Cumulative Stats'!H109</f>
        <v>48</v>
      </c>
      <c r="I36" s="65">
        <f>'[2]Cumulative Stats'!I109</f>
        <v>0</v>
      </c>
      <c r="J36" s="76">
        <f>'[2]Cumulative Stats'!J109</f>
        <v>0</v>
      </c>
      <c r="K36" s="76">
        <f>'[2]Cumulative Stats'!K109</f>
        <v>0</v>
      </c>
      <c r="L36" s="76">
        <f>'[2]Cumulative Stats'!L109</f>
        <v>6.625</v>
      </c>
      <c r="M36" s="76">
        <f>IF(D36=0,0,F36/D36)</f>
        <v>17.666666666666668</v>
      </c>
      <c r="N36" s="76">
        <f>'[2]Cumulative Stats'!M109</f>
        <v>60.9375</v>
      </c>
      <c r="O36" s="66">
        <f>'[2]Cumulative Stats'!N109</f>
        <v>0</v>
      </c>
      <c r="P36" s="63">
        <f>'[2]Cumulative Stats'!O109</f>
        <v>2</v>
      </c>
      <c r="Q36" s="76">
        <f>IF(P36+C36=0,0,+P36/(P36+C36)*100)</f>
        <v>11.111111111111111</v>
      </c>
      <c r="R36" s="63">
        <f>IF(C36&gt;=$B$1*12,1,IF(C36+P36=0,-1,0))</f>
        <v>0</v>
      </c>
      <c r="S36">
        <f>IF(C36&gt;=$V$31*$B$1,1,0)</f>
        <v>1</v>
      </c>
    </row>
    <row r="37" spans="1:19">
      <c r="A37" t="str">
        <f>'[7]Cumulative Stats'!A107</f>
        <v>Adams</v>
      </c>
      <c r="B37" t="str">
        <f>'[7]Cumulative Stats'!B107</f>
        <v>KC</v>
      </c>
      <c r="C37">
        <f>'[7]Cumulative Stats'!C107</f>
        <v>9</v>
      </c>
      <c r="D37">
        <f>'[7]Cumulative Stats'!D107</f>
        <v>3</v>
      </c>
      <c r="E37" s="11">
        <f>'[7]Cumulative Stats'!E107</f>
        <v>33.333333333333329</v>
      </c>
      <c r="F37" s="60">
        <f>'[7]Cumulative Stats'!F107</f>
        <v>46</v>
      </c>
      <c r="G37" s="14">
        <f>'[7]Cumulative Stats'!G107</f>
        <v>0</v>
      </c>
      <c r="H37" s="14">
        <f>'[7]Cumulative Stats'!H107</f>
        <v>31</v>
      </c>
      <c r="I37" s="14">
        <f>'[7]Cumulative Stats'!I107</f>
        <v>0</v>
      </c>
      <c r="J37" s="11">
        <f>'[7]Cumulative Stats'!J107</f>
        <v>0</v>
      </c>
      <c r="K37" s="11">
        <f>'[7]Cumulative Stats'!K107</f>
        <v>0</v>
      </c>
      <c r="L37" s="11">
        <f>'[7]Cumulative Stats'!L107</f>
        <v>5.1111111111111107</v>
      </c>
      <c r="M37" s="11">
        <f>IF(D37=0,0,F37/D37)</f>
        <v>15.333333333333334</v>
      </c>
      <c r="N37" s="11">
        <f>'[7]Cumulative Stats'!M107</f>
        <v>51.157407407407398</v>
      </c>
      <c r="O37">
        <f>'[7]Cumulative Stats'!N107</f>
        <v>0</v>
      </c>
      <c r="P37">
        <f>'[7]Cumulative Stats'!O107</f>
        <v>0</v>
      </c>
      <c r="Q37" s="11">
        <f>IF(P37+C37=0,0,+P37/(P37+C37)*100)</f>
        <v>0</v>
      </c>
      <c r="R37">
        <f>IF(C37&gt;=$B$1*12,1,IF(C37+P37=0,-1,0))</f>
        <v>0</v>
      </c>
      <c r="S37">
        <f>IF(C37&gt;=$V$31*$B$1,1,0)</f>
        <v>1</v>
      </c>
    </row>
    <row r="38" spans="1:19">
      <c r="A38" t="str">
        <f>'[23]Cumulative Stats'!A109</f>
        <v>Golsteyn</v>
      </c>
      <c r="B38" t="str">
        <f>'[23]Cumulative Stats'!B109</f>
        <v>NYG</v>
      </c>
      <c r="C38">
        <f>'[23]Cumulative Stats'!C109</f>
        <v>12</v>
      </c>
      <c r="D38">
        <f>'[23]Cumulative Stats'!D109</f>
        <v>5</v>
      </c>
      <c r="E38" s="11">
        <f>'[23]Cumulative Stats'!E109</f>
        <v>41.666666666666671</v>
      </c>
      <c r="F38" s="60">
        <f>'[23]Cumulative Stats'!F109</f>
        <v>54</v>
      </c>
      <c r="G38" s="14">
        <f>'[23]Cumulative Stats'!G109</f>
        <v>1</v>
      </c>
      <c r="H38" s="14">
        <f>'[23]Cumulative Stats'!H109</f>
        <v>29</v>
      </c>
      <c r="I38" s="14">
        <f>'[23]Cumulative Stats'!I109</f>
        <v>1</v>
      </c>
      <c r="J38" s="11">
        <f>'[23]Cumulative Stats'!J109</f>
        <v>8.3333333333333321</v>
      </c>
      <c r="K38" s="11">
        <f>'[23]Cumulative Stats'!K109</f>
        <v>8.3333333333333321</v>
      </c>
      <c r="L38" s="11">
        <f>'[23]Cumulative Stats'!L109</f>
        <v>4.5</v>
      </c>
      <c r="M38" s="11">
        <f>IF(D38=0,0,F38/D38)</f>
        <v>10.8</v>
      </c>
      <c r="N38" s="11">
        <f>'[23]Cumulative Stats'!M109</f>
        <v>48.611111111111114</v>
      </c>
      <c r="O38" s="12">
        <f>'[23]Cumulative Stats'!N109</f>
        <v>0</v>
      </c>
      <c r="P38">
        <f>'[23]Cumulative Stats'!O109</f>
        <v>2</v>
      </c>
      <c r="Q38" s="11">
        <f>IF(P38+C38=0,0,+P38/(P38+C38)*100)</f>
        <v>14.285714285714285</v>
      </c>
      <c r="R38" s="63">
        <f>IF(C38&gt;=$B$1*12,1,IF(C38+P38=0,-1,0))</f>
        <v>0</v>
      </c>
      <c r="S38">
        <f>IF(C38&gt;=$V$31*$B$1,1,0)</f>
        <v>1</v>
      </c>
    </row>
    <row r="39" spans="1:19">
      <c r="A39" t="str">
        <f>'[27]Cumulative Stats'!A107</f>
        <v>Boryla</v>
      </c>
      <c r="B39" t="str">
        <f>'[27]Cumulative Stats'!B107</f>
        <v>TB</v>
      </c>
      <c r="C39">
        <f>'[27]Cumulative Stats'!C107</f>
        <v>6</v>
      </c>
      <c r="D39">
        <f>'[27]Cumulative Stats'!D107</f>
        <v>2</v>
      </c>
      <c r="E39" s="11">
        <f>'[27]Cumulative Stats'!E107</f>
        <v>33.333333333333329</v>
      </c>
      <c r="F39" s="60">
        <f>'[27]Cumulative Stats'!F107</f>
        <v>0</v>
      </c>
      <c r="G39" s="14">
        <f>'[27]Cumulative Stats'!G107</f>
        <v>0</v>
      </c>
      <c r="H39" s="14">
        <f>'[27]Cumulative Stats'!H107</f>
        <v>0</v>
      </c>
      <c r="I39" s="14">
        <f>'[27]Cumulative Stats'!I107</f>
        <v>0</v>
      </c>
      <c r="J39" s="11">
        <f>'[27]Cumulative Stats'!J107</f>
        <v>0</v>
      </c>
      <c r="K39" s="11">
        <f>'[27]Cumulative Stats'!K107</f>
        <v>0</v>
      </c>
      <c r="L39" s="11">
        <f>'[27]Cumulative Stats'!L107</f>
        <v>0</v>
      </c>
      <c r="M39" s="11">
        <f>IF(D39=0,0,F39/D39)</f>
        <v>0</v>
      </c>
      <c r="N39" s="11">
        <f>'[27]Cumulative Stats'!M107</f>
        <v>42.361111111111107</v>
      </c>
      <c r="O39" s="12">
        <f>'[27]Cumulative Stats'!N107</f>
        <v>1</v>
      </c>
      <c r="P39">
        <f>'[27]Cumulative Stats'!O107</f>
        <v>3</v>
      </c>
      <c r="Q39" s="11">
        <f>IF(P39+C39=0,0,+P39/(P39+C39)*100)</f>
        <v>33.333333333333329</v>
      </c>
      <c r="R39">
        <f>IF(C39&gt;=$B$1*12,1,IF(C39+P39=0,-1,0))</f>
        <v>0</v>
      </c>
      <c r="S39">
        <f>IF(C39&gt;=$V$31*$B$1,1,0)</f>
        <v>1</v>
      </c>
    </row>
    <row r="40" spans="1:19">
      <c r="A40" t="str">
        <f>'[13]Cumulative Stats'!A116</f>
        <v>Olander</v>
      </c>
      <c r="B40" t="str">
        <f>'[13]Cumulative Stats'!B116</f>
        <v>SD</v>
      </c>
      <c r="C40">
        <f>'[13]Cumulative Stats'!C116</f>
        <v>13</v>
      </c>
      <c r="D40">
        <f>'[13]Cumulative Stats'!D116</f>
        <v>7</v>
      </c>
      <c r="E40" s="11">
        <f>'[13]Cumulative Stats'!E116</f>
        <v>53.846153846153847</v>
      </c>
      <c r="F40" s="60">
        <f>'[13]Cumulative Stats'!F116</f>
        <v>69</v>
      </c>
      <c r="G40" s="14">
        <f>'[13]Cumulative Stats'!G116</f>
        <v>0</v>
      </c>
      <c r="H40" s="14">
        <f>'[13]Cumulative Stats'!H116</f>
        <v>26</v>
      </c>
      <c r="I40" s="14">
        <f>'[13]Cumulative Stats'!I116</f>
        <v>2</v>
      </c>
      <c r="J40" s="11">
        <f>'[13]Cumulative Stats'!J116</f>
        <v>0</v>
      </c>
      <c r="K40" s="11">
        <f>'[13]Cumulative Stats'!K116</f>
        <v>15.384615384615385</v>
      </c>
      <c r="L40" s="11">
        <f>'[13]Cumulative Stats'!L116</f>
        <v>5.3076923076923075</v>
      </c>
      <c r="M40" s="11">
        <f>IF(D40=0,0,F40/D40)</f>
        <v>9.8571428571428577</v>
      </c>
      <c r="N40" s="11">
        <f>'[13]Cumulative Stats'!M116</f>
        <v>29.487179487179485</v>
      </c>
      <c r="O40">
        <f>'[13]Cumulative Stats'!N116</f>
        <v>0</v>
      </c>
      <c r="P40">
        <f>'[13]Cumulative Stats'!O116</f>
        <v>2</v>
      </c>
      <c r="Q40" s="11">
        <f>IF(P40+C40=0,0,+P40/(P40+C40)*100)</f>
        <v>13.333333333333334</v>
      </c>
      <c r="R40">
        <f>IF(C40&gt;=$B$1*12,1,IF(C40+P40=0,-1,0))</f>
        <v>0</v>
      </c>
      <c r="S40">
        <f>IF(C40&gt;=$V$31*$B$1,1,0)</f>
        <v>1</v>
      </c>
    </row>
    <row r="41" spans="1:19">
      <c r="A41" t="str">
        <f>'[18]Cumulative Stats'!A111</f>
        <v>Danielson</v>
      </c>
      <c r="B41" t="str">
        <f>'[18]Cumulative Stats'!B111</f>
        <v>Det</v>
      </c>
      <c r="C41">
        <f>'[18]Cumulative Stats'!C111</f>
        <v>11</v>
      </c>
      <c r="D41">
        <f>'[18]Cumulative Stats'!D111</f>
        <v>6</v>
      </c>
      <c r="E41" s="11">
        <f>'[18]Cumulative Stats'!E111</f>
        <v>54.54545454545454</v>
      </c>
      <c r="F41" s="60">
        <f>'[18]Cumulative Stats'!F111</f>
        <v>50</v>
      </c>
      <c r="G41" s="14">
        <f>'[18]Cumulative Stats'!G111</f>
        <v>0</v>
      </c>
      <c r="H41" s="14">
        <f>'[18]Cumulative Stats'!H111</f>
        <v>14</v>
      </c>
      <c r="I41" s="14">
        <f>'[18]Cumulative Stats'!I111</f>
        <v>2</v>
      </c>
      <c r="J41" s="11">
        <f>'[18]Cumulative Stats'!J111</f>
        <v>0</v>
      </c>
      <c r="K41" s="11">
        <f>'[18]Cumulative Stats'!K111</f>
        <v>18.181818181818183</v>
      </c>
      <c r="L41" s="11">
        <f>'[18]Cumulative Stats'!L111</f>
        <v>4.5454545454545459</v>
      </c>
      <c r="M41" s="11">
        <f>IF(D41=0,0,F41/D41)</f>
        <v>8.3333333333333339</v>
      </c>
      <c r="N41" s="11">
        <f>'[18]Cumulative Stats'!M111</f>
        <v>26.893939393939391</v>
      </c>
      <c r="O41" s="12">
        <f>'[18]Cumulative Stats'!N111</f>
        <v>0</v>
      </c>
      <c r="P41">
        <f>'[18]Cumulative Stats'!O111</f>
        <v>1</v>
      </c>
      <c r="Q41" s="11">
        <f>IF(P41+C41=0,0,+P41/(P41+C41)*100)</f>
        <v>8.3333333333333321</v>
      </c>
      <c r="R41">
        <f>IF(C41&gt;=$B$1*12,1,IF(C41+P41=0,-1,0))</f>
        <v>0</v>
      </c>
      <c r="S41">
        <f>IF(C41&gt;=$V$31*$B$1,1,0)</f>
        <v>1</v>
      </c>
    </row>
    <row r="42" spans="1:19">
      <c r="A42" t="str">
        <f>'[13]Cumulative Stats'!A115</f>
        <v>Harris</v>
      </c>
      <c r="B42" t="str">
        <f>'[13]Cumulative Stats'!B115</f>
        <v>SD</v>
      </c>
      <c r="C42">
        <f>'[13]Cumulative Stats'!C115</f>
        <v>17</v>
      </c>
      <c r="D42">
        <f>'[13]Cumulative Stats'!D115</f>
        <v>7</v>
      </c>
      <c r="E42" s="11">
        <f>'[13]Cumulative Stats'!E115</f>
        <v>41.17647058823529</v>
      </c>
      <c r="F42" s="60">
        <f>'[13]Cumulative Stats'!F115</f>
        <v>117</v>
      </c>
      <c r="G42" s="14">
        <f>'[13]Cumulative Stats'!G115</f>
        <v>0</v>
      </c>
      <c r="H42" s="14">
        <f>'[13]Cumulative Stats'!H115</f>
        <v>28</v>
      </c>
      <c r="I42" s="14">
        <f>'[13]Cumulative Stats'!I115</f>
        <v>3</v>
      </c>
      <c r="J42" s="11">
        <f>'[13]Cumulative Stats'!J115</f>
        <v>0</v>
      </c>
      <c r="K42" s="11">
        <f>'[13]Cumulative Stats'!K115</f>
        <v>17.647058823529413</v>
      </c>
      <c r="L42" s="11">
        <f>'[13]Cumulative Stats'!L115</f>
        <v>6.882352941176471</v>
      </c>
      <c r="M42" s="11">
        <f>IF(D42=0,0,F42/D42)</f>
        <v>16.714285714285715</v>
      </c>
      <c r="N42" s="11">
        <f>'[13]Cumulative Stats'!M115</f>
        <v>25.490196078431371</v>
      </c>
      <c r="O42">
        <f>'[13]Cumulative Stats'!N115</f>
        <v>1</v>
      </c>
      <c r="P42">
        <f>'[13]Cumulative Stats'!O115</f>
        <v>2</v>
      </c>
      <c r="Q42" s="11">
        <f>IF(P42+C42=0,0,+P42/(P42+C42)*100)</f>
        <v>10.526315789473683</v>
      </c>
      <c r="R42">
        <f>IF(C42&gt;=$B$1*12,1,IF(C42+P42=0,-1,0))</f>
        <v>0</v>
      </c>
      <c r="S42">
        <f>IF(C42&gt;=$V$31*$B$1,1,0)</f>
        <v>1</v>
      </c>
    </row>
    <row r="43" spans="1:19">
      <c r="A43" t="str">
        <f>'[1]Cumulative Stats'!A108</f>
        <v>Kirkland</v>
      </c>
      <c r="B43" t="str">
        <f>'[1]Cumulative Stats'!B108</f>
        <v>Bal</v>
      </c>
      <c r="C43">
        <f>'[1]Cumulative Stats'!C108</f>
        <v>23</v>
      </c>
      <c r="D43">
        <f>'[1]Cumulative Stats'!D108</f>
        <v>11</v>
      </c>
      <c r="E43" s="11">
        <f>'[1]Cumulative Stats'!E108</f>
        <v>47.826086956521742</v>
      </c>
      <c r="F43" s="60">
        <f>'[1]Cumulative Stats'!F108</f>
        <v>92</v>
      </c>
      <c r="G43" s="14">
        <f>'[1]Cumulative Stats'!G108</f>
        <v>0</v>
      </c>
      <c r="H43" s="14">
        <f>'[1]Cumulative Stats'!H108</f>
        <v>17</v>
      </c>
      <c r="I43" s="14">
        <f>'[1]Cumulative Stats'!I108</f>
        <v>4</v>
      </c>
      <c r="J43" s="11">
        <f>'[1]Cumulative Stats'!J108</f>
        <v>0</v>
      </c>
      <c r="K43" s="11">
        <f>'[1]Cumulative Stats'!K108</f>
        <v>17.391304347826086</v>
      </c>
      <c r="L43" s="11">
        <f>'[1]Cumulative Stats'!L108</f>
        <v>4</v>
      </c>
      <c r="M43" s="11">
        <f>IF(D43=0,0,F43/D43)</f>
        <v>8.3636363636363633</v>
      </c>
      <c r="N43" s="11">
        <f>'[1]Cumulative Stats'!M108</f>
        <v>19.021739130434785</v>
      </c>
      <c r="O43">
        <f>'[1]Cumulative Stats'!N108</f>
        <v>0</v>
      </c>
      <c r="P43">
        <f>'[1]Cumulative Stats'!O108</f>
        <v>6</v>
      </c>
      <c r="Q43" s="11">
        <f>IF(P43+C43=0,0,+P43/(P43+C43)*100)</f>
        <v>20.689655172413794</v>
      </c>
      <c r="R43">
        <f>IF(C43&gt;=$B$1*12,1,IF(C43+P43=0,-1,0))</f>
        <v>0</v>
      </c>
      <c r="S43">
        <f>IF(C43&gt;=$V$31*$B$1,1,0)</f>
        <v>1</v>
      </c>
    </row>
    <row r="44" spans="1:19">
      <c r="A44" t="str">
        <f>'[21]Cumulative Stats'!A107</f>
        <v>Kramer</v>
      </c>
      <c r="B44" t="str">
        <f>'[21]Cumulative Stats'!B107</f>
        <v>Min</v>
      </c>
      <c r="C44">
        <f>'[21]Cumulative Stats'!C107</f>
        <v>14</v>
      </c>
      <c r="D44">
        <f>'[21]Cumulative Stats'!D107</f>
        <v>4</v>
      </c>
      <c r="E44" s="11">
        <f>'[21]Cumulative Stats'!E107</f>
        <v>28.571428571428569</v>
      </c>
      <c r="F44" s="60">
        <f>'[21]Cumulative Stats'!F107</f>
        <v>33</v>
      </c>
      <c r="G44" s="14">
        <f>'[21]Cumulative Stats'!G107</f>
        <v>0</v>
      </c>
      <c r="H44" s="14">
        <f>'[21]Cumulative Stats'!H107</f>
        <v>16</v>
      </c>
      <c r="I44" s="14">
        <f>'[21]Cumulative Stats'!I107</f>
        <v>1</v>
      </c>
      <c r="J44" s="11">
        <f>'[21]Cumulative Stats'!J107</f>
        <v>0</v>
      </c>
      <c r="K44" s="11">
        <f>'[21]Cumulative Stats'!K107</f>
        <v>7.1428571428571423</v>
      </c>
      <c r="L44" s="11">
        <f>'[21]Cumulative Stats'!L107</f>
        <v>2.3571428571428572</v>
      </c>
      <c r="M44" s="11">
        <f>IF(D44=0,0,F44/D44)</f>
        <v>8.25</v>
      </c>
      <c r="N44" s="11">
        <f>'[21]Cumulative Stats'!M107</f>
        <v>9.8214285714285747</v>
      </c>
      <c r="O44">
        <f>'[21]Cumulative Stats'!N107</f>
        <v>0</v>
      </c>
      <c r="P44">
        <f>'[21]Cumulative Stats'!O107</f>
        <v>1</v>
      </c>
      <c r="Q44" s="11">
        <f>IF(P44+C44=0,0,+P44/(P44+C44)*100)</f>
        <v>6.666666666666667</v>
      </c>
      <c r="R44" s="63">
        <f>IF(C44&gt;=$B$1*12,1,IF(C44+P44=0,-1,0))</f>
        <v>0</v>
      </c>
      <c r="S44">
        <f>IF(C44&gt;=$V$31*$B$1,1,0)</f>
        <v>1</v>
      </c>
    </row>
    <row r="45" spans="1:19">
      <c r="A45" s="63" t="str">
        <f>'[27]Cumulative Stats'!A110</f>
        <v>Huff</v>
      </c>
      <c r="B45" s="63" t="str">
        <f>'[27]Cumulative Stats'!B110</f>
        <v>TB</v>
      </c>
      <c r="C45" s="63">
        <f>'[27]Cumulative Stats'!C110</f>
        <v>31</v>
      </c>
      <c r="D45" s="63">
        <f>'[27]Cumulative Stats'!D110</f>
        <v>11</v>
      </c>
      <c r="E45" s="76">
        <f>'[27]Cumulative Stats'!E110</f>
        <v>35.483870967741936</v>
      </c>
      <c r="F45" s="64">
        <f>'[27]Cumulative Stats'!F110</f>
        <v>89</v>
      </c>
      <c r="G45" s="65">
        <f>'[27]Cumulative Stats'!G110</f>
        <v>0</v>
      </c>
      <c r="H45" s="65">
        <f>'[27]Cumulative Stats'!H110</f>
        <v>30</v>
      </c>
      <c r="I45" s="65">
        <f>'[27]Cumulative Stats'!I110</f>
        <v>5</v>
      </c>
      <c r="J45" s="76">
        <f>'[27]Cumulative Stats'!J110</f>
        <v>0</v>
      </c>
      <c r="K45" s="76">
        <f>'[27]Cumulative Stats'!K110</f>
        <v>16.129032258064516</v>
      </c>
      <c r="L45" s="76">
        <f>'[27]Cumulative Stats'!L110</f>
        <v>2.870967741935484</v>
      </c>
      <c r="M45" s="76">
        <f>IF(D45=0,0,F45/D45)</f>
        <v>8.0909090909090917</v>
      </c>
      <c r="N45" s="76">
        <f>'[27]Cumulative Stats'!M110</f>
        <v>4.56989247311828</v>
      </c>
      <c r="O45" s="66">
        <f>'[27]Cumulative Stats'!N110</f>
        <v>2</v>
      </c>
      <c r="P45" s="63">
        <f>'[27]Cumulative Stats'!O110</f>
        <v>6</v>
      </c>
      <c r="Q45" s="76">
        <f>IF(P45+C45=0,0,+P45/(P45+C45)*100)</f>
        <v>16.216216216216218</v>
      </c>
      <c r="R45" s="63">
        <f>IF(C45&gt;=$B$1*12,1,IF(C45+P45=0,-1,0))</f>
        <v>0</v>
      </c>
      <c r="S45">
        <f>IF(C45&gt;=$V$31*$B$1,1,0)</f>
        <v>1</v>
      </c>
    </row>
    <row r="46" spans="1:19">
      <c r="A46" t="str">
        <f>'[4]Cumulative Stats'!A107</f>
        <v>Evans</v>
      </c>
      <c r="B46" t="str">
        <f>'[4]Cumulative Stats'!B107</f>
        <v>Cle</v>
      </c>
      <c r="C46">
        <f>'[4]Cumulative Stats'!C107</f>
        <v>1</v>
      </c>
      <c r="D46">
        <f>'[4]Cumulative Stats'!D107</f>
        <v>1</v>
      </c>
      <c r="E46" s="11">
        <f>'[4]Cumulative Stats'!E107</f>
        <v>100</v>
      </c>
      <c r="F46" s="60">
        <f>'[4]Cumulative Stats'!F107</f>
        <v>39</v>
      </c>
      <c r="G46" s="14">
        <f>'[4]Cumulative Stats'!G107</f>
        <v>0</v>
      </c>
      <c r="H46" s="14">
        <f>'[4]Cumulative Stats'!H107</f>
        <v>39</v>
      </c>
      <c r="I46" s="14">
        <f>'[4]Cumulative Stats'!I107</f>
        <v>0</v>
      </c>
      <c r="J46" s="11">
        <f>'[4]Cumulative Stats'!J107</f>
        <v>0</v>
      </c>
      <c r="K46" s="11">
        <f>'[4]Cumulative Stats'!K107</f>
        <v>0</v>
      </c>
      <c r="L46" s="11">
        <f>'[4]Cumulative Stats'!L107</f>
        <v>39</v>
      </c>
      <c r="M46" s="11">
        <f>IF(D46=0,0,F46/D46)</f>
        <v>39</v>
      </c>
      <c r="N46" s="11">
        <f>'[4]Cumulative Stats'!M107</f>
        <v>118.75</v>
      </c>
      <c r="O46" s="12">
        <f>'[4]Cumulative Stats'!N107</f>
        <v>0</v>
      </c>
      <c r="P46">
        <f>'[4]Cumulative Stats'!O107</f>
        <v>0</v>
      </c>
      <c r="Q46" s="11">
        <f>IF(P46+C46=0,0,+P46/(P46+C46)*100)</f>
        <v>0</v>
      </c>
      <c r="R46">
        <f>IF(C46&gt;=$B$1*12,1,IF(C46+P46=0,-1,0))</f>
        <v>0</v>
      </c>
      <c r="S46">
        <f>IF(C46&gt;=$V$31*$B$1,1,0)</f>
        <v>0</v>
      </c>
    </row>
    <row r="47" spans="1:19">
      <c r="A47" t="str">
        <f>'[27]Cumulative Stats'!A109</f>
        <v>Green</v>
      </c>
      <c r="B47" t="str">
        <f>'[27]Cumulative Stats'!B109</f>
        <v>TB</v>
      </c>
      <c r="C47">
        <f>'[27]Cumulative Stats'!C109</f>
        <v>1</v>
      </c>
      <c r="D47">
        <f>'[27]Cumulative Stats'!D109</f>
        <v>1</v>
      </c>
      <c r="E47" s="11">
        <f>'[27]Cumulative Stats'!E109</f>
        <v>100</v>
      </c>
      <c r="F47" s="60">
        <f>'[27]Cumulative Stats'!F109</f>
        <v>32</v>
      </c>
      <c r="G47" s="14">
        <f>'[27]Cumulative Stats'!G109</f>
        <v>0</v>
      </c>
      <c r="H47" s="14">
        <f>'[27]Cumulative Stats'!H109</f>
        <v>32</v>
      </c>
      <c r="I47" s="14">
        <f>'[27]Cumulative Stats'!I109</f>
        <v>0</v>
      </c>
      <c r="J47" s="11">
        <f>'[27]Cumulative Stats'!J109</f>
        <v>0</v>
      </c>
      <c r="K47" s="11">
        <f>'[27]Cumulative Stats'!K109</f>
        <v>0</v>
      </c>
      <c r="L47" s="11">
        <f>'[27]Cumulative Stats'!L109</f>
        <v>32</v>
      </c>
      <c r="M47" s="11">
        <f>IF(D47=0,0,F47/D47)</f>
        <v>32</v>
      </c>
      <c r="N47" s="11">
        <f>'[27]Cumulative Stats'!M109</f>
        <v>118.75</v>
      </c>
      <c r="O47">
        <f>'[27]Cumulative Stats'!N109</f>
        <v>0</v>
      </c>
      <c r="P47">
        <f>'[27]Cumulative Stats'!O109</f>
        <v>0</v>
      </c>
      <c r="Q47" s="11">
        <f>IF(P47+C47=0,0,+P47/(P47+C47)*100)</f>
        <v>0</v>
      </c>
      <c r="R47" s="63">
        <f>IF(C47&gt;=$B$1*12,1,IF(C47+P47=0,-1,0))</f>
        <v>0</v>
      </c>
      <c r="S47" s="63">
        <f>IF(C47&gt;=$V$31*$B$1,1,0)</f>
        <v>0</v>
      </c>
    </row>
    <row r="48" spans="1:19">
      <c r="A48" s="63" t="str">
        <f>'[17]Cumulative Stats'!A110</f>
        <v>White,D</v>
      </c>
      <c r="B48" s="63" t="str">
        <f>'[17]Cumulative Stats'!B110</f>
        <v>Dal</v>
      </c>
      <c r="C48" s="63">
        <f>'[17]Cumulative Stats'!C110</f>
        <v>2</v>
      </c>
      <c r="D48" s="63">
        <f>'[17]Cumulative Stats'!D110</f>
        <v>2</v>
      </c>
      <c r="E48" s="76">
        <f>'[17]Cumulative Stats'!E110</f>
        <v>100</v>
      </c>
      <c r="F48" s="64">
        <f>'[17]Cumulative Stats'!F110</f>
        <v>22</v>
      </c>
      <c r="G48" s="65">
        <f>'[17]Cumulative Stats'!G110</f>
        <v>0</v>
      </c>
      <c r="H48" s="65">
        <f>'[17]Cumulative Stats'!H110</f>
        <v>21</v>
      </c>
      <c r="I48" s="65">
        <f>'[17]Cumulative Stats'!I110</f>
        <v>0</v>
      </c>
      <c r="J48" s="76">
        <f>'[17]Cumulative Stats'!J110</f>
        <v>0</v>
      </c>
      <c r="K48" s="76">
        <f>'[17]Cumulative Stats'!K110</f>
        <v>0</v>
      </c>
      <c r="L48" s="76">
        <f>'[17]Cumulative Stats'!L110</f>
        <v>11</v>
      </c>
      <c r="M48" s="76">
        <f>IF(D48=0,0,F48/D48)</f>
        <v>11</v>
      </c>
      <c r="N48" s="76">
        <f>'[17]Cumulative Stats'!M110</f>
        <v>112.5</v>
      </c>
      <c r="O48" s="63">
        <f>'[17]Cumulative Stats'!N110</f>
        <v>0</v>
      </c>
      <c r="P48" s="63">
        <f>'[17]Cumulative Stats'!O110</f>
        <v>0</v>
      </c>
      <c r="Q48" s="76">
        <f>IF(P48+C48=0,0,+P48/(P48+C48)*100)</f>
        <v>0</v>
      </c>
      <c r="R48">
        <f>IF(C48&gt;=$B$1*12,1,IF(C48+P48=0,-1,0))</f>
        <v>0</v>
      </c>
      <c r="S48">
        <f>IF(C48&gt;=$V$31*$B$1,1,0)</f>
        <v>0</v>
      </c>
    </row>
    <row r="49" spans="1:19">
      <c r="A49" t="str">
        <f>'[15]Cumulative Stats'!A108</f>
        <v>Bean</v>
      </c>
      <c r="B49" t="str">
        <f>'[15]Cumulative Stats'!B108</f>
        <v>Atl</v>
      </c>
      <c r="C49">
        <f>'[15]Cumulative Stats'!C108</f>
        <v>1</v>
      </c>
      <c r="D49">
        <f>'[15]Cumulative Stats'!D108</f>
        <v>0</v>
      </c>
      <c r="E49" s="11">
        <f>'[15]Cumulative Stats'!E108</f>
        <v>0</v>
      </c>
      <c r="F49" s="60">
        <f>'[15]Cumulative Stats'!F108</f>
        <v>0</v>
      </c>
      <c r="G49" s="14">
        <f>'[15]Cumulative Stats'!G108</f>
        <v>0</v>
      </c>
      <c r="H49" s="14">
        <f>'[15]Cumulative Stats'!H108</f>
        <v>0</v>
      </c>
      <c r="I49" s="14">
        <f>'[15]Cumulative Stats'!I108</f>
        <v>0</v>
      </c>
      <c r="J49" s="11">
        <f>'[15]Cumulative Stats'!J108</f>
        <v>0</v>
      </c>
      <c r="K49" s="11">
        <f>'[15]Cumulative Stats'!K108</f>
        <v>0</v>
      </c>
      <c r="L49" s="11">
        <f>'[15]Cumulative Stats'!L108</f>
        <v>0</v>
      </c>
      <c r="M49" s="11">
        <f>IF(D49=0,0,F49/D49)</f>
        <v>0</v>
      </c>
      <c r="N49" s="11">
        <f>'[15]Cumulative Stats'!M108</f>
        <v>39.583333333333336</v>
      </c>
      <c r="O49">
        <f>'[15]Cumulative Stats'!N108</f>
        <v>0</v>
      </c>
      <c r="P49">
        <f>'[15]Cumulative Stats'!O108</f>
        <v>0</v>
      </c>
      <c r="Q49" s="11">
        <f>IF(P49+C49=0,0,+P49/(P49+C49)*100)</f>
        <v>0</v>
      </c>
      <c r="R49">
        <f>IF(C49&gt;=$B$1*12,1,IF(C49+P49=0,-1,0))</f>
        <v>0</v>
      </c>
      <c r="S49">
        <f>IF(C49&gt;=$V$31*$B$1,1,0)</f>
        <v>0</v>
      </c>
    </row>
    <row r="50" spans="1:19">
      <c r="A50" t="str">
        <f>'[12]Cumulative Stats'!A110</f>
        <v>Kolb</v>
      </c>
      <c r="B50" t="str">
        <f>'[12]Cumulative Stats'!B110</f>
        <v>Pit</v>
      </c>
      <c r="C50">
        <f>'[12]Cumulative Stats'!C110</f>
        <v>1</v>
      </c>
      <c r="D50">
        <f>'[12]Cumulative Stats'!D110</f>
        <v>0</v>
      </c>
      <c r="E50" s="11">
        <f>'[12]Cumulative Stats'!E110</f>
        <v>0</v>
      </c>
      <c r="F50" s="60">
        <f>'[12]Cumulative Stats'!F110</f>
        <v>0</v>
      </c>
      <c r="G50" s="14">
        <f>'[12]Cumulative Stats'!G110</f>
        <v>0</v>
      </c>
      <c r="H50" s="14">
        <f>'[12]Cumulative Stats'!H110</f>
        <v>0</v>
      </c>
      <c r="I50" s="14">
        <f>'[12]Cumulative Stats'!I110</f>
        <v>0</v>
      </c>
      <c r="J50" s="11">
        <f>'[12]Cumulative Stats'!J110</f>
        <v>0</v>
      </c>
      <c r="K50" s="11">
        <f>'[12]Cumulative Stats'!K110</f>
        <v>0</v>
      </c>
      <c r="L50" s="11">
        <f>'[12]Cumulative Stats'!L110</f>
        <v>0</v>
      </c>
      <c r="M50" s="11">
        <f>IF(D50=0,0,F50/D50)</f>
        <v>0</v>
      </c>
      <c r="N50" s="11">
        <f>'[12]Cumulative Stats'!M110</f>
        <v>39.583333333333336</v>
      </c>
      <c r="O50" s="12">
        <f>'[12]Cumulative Stats'!N110</f>
        <v>0</v>
      </c>
      <c r="P50">
        <f>'[12]Cumulative Stats'!O110</f>
        <v>0</v>
      </c>
      <c r="Q50" s="11">
        <f>IF(P50+C50=0,0,+P50/(P50+C50)*100)</f>
        <v>0</v>
      </c>
      <c r="R50">
        <f>IF(C50&gt;=$B$1*12,1,IF(C50+P50=0,-1,0))</f>
        <v>0</v>
      </c>
      <c r="S50">
        <f>IF(C50&gt;=$V$31*$B$1,1,0)</f>
        <v>0</v>
      </c>
    </row>
    <row r="51" spans="1:19">
      <c r="A51" s="63" t="str">
        <f>'[16]Cumulative Stats'!A110</f>
        <v>Parsons</v>
      </c>
      <c r="B51" s="63" t="str">
        <f>'[16]Cumulative Stats'!B110</f>
        <v>Chi</v>
      </c>
      <c r="C51" s="63">
        <f>'[16]Cumulative Stats'!C110</f>
        <v>1</v>
      </c>
      <c r="D51" s="63">
        <f>'[16]Cumulative Stats'!D110</f>
        <v>0</v>
      </c>
      <c r="E51" s="76">
        <f>'[16]Cumulative Stats'!E110</f>
        <v>0</v>
      </c>
      <c r="F51" s="64">
        <f>'[16]Cumulative Stats'!F110</f>
        <v>0</v>
      </c>
      <c r="G51" s="65">
        <f>'[16]Cumulative Stats'!G110</f>
        <v>0</v>
      </c>
      <c r="H51" s="65">
        <f>'[16]Cumulative Stats'!H110</f>
        <v>0</v>
      </c>
      <c r="I51" s="65">
        <f>'[16]Cumulative Stats'!I110</f>
        <v>0</v>
      </c>
      <c r="J51" s="76">
        <f>'[16]Cumulative Stats'!J110</f>
        <v>0</v>
      </c>
      <c r="K51" s="76">
        <f>'[16]Cumulative Stats'!K110</f>
        <v>0</v>
      </c>
      <c r="L51" s="76">
        <f>'[16]Cumulative Stats'!L110</f>
        <v>0</v>
      </c>
      <c r="M51" s="76">
        <f>IF(D51=0,0,F51/D51)</f>
        <v>0</v>
      </c>
      <c r="N51" s="76">
        <f>'[16]Cumulative Stats'!M110</f>
        <v>39.583333333333336</v>
      </c>
      <c r="O51" s="63">
        <f>'[16]Cumulative Stats'!N110</f>
        <v>0</v>
      </c>
      <c r="P51" s="63">
        <f>'[16]Cumulative Stats'!O110</f>
        <v>0</v>
      </c>
      <c r="Q51" s="76">
        <f>IF(P51+C51=0,0,+P51/(P51+C51)*100)</f>
        <v>0</v>
      </c>
      <c r="R51">
        <f>IF(C51&gt;=$B$1*12,1,IF(C51+P51=0,-1,0))</f>
        <v>0</v>
      </c>
      <c r="S51">
        <f>IF(C51&gt;=$V$31*$B$1,1,0)</f>
        <v>0</v>
      </c>
    </row>
    <row r="52" spans="1:19">
      <c r="A52" s="63" t="str">
        <f>'[17]Cumulative Stats'!A108</f>
        <v>Hill</v>
      </c>
      <c r="B52" s="63" t="str">
        <f>'[17]Cumulative Stats'!B108</f>
        <v>Dal</v>
      </c>
      <c r="C52" s="63">
        <f>'[17]Cumulative Stats'!C108</f>
        <v>1</v>
      </c>
      <c r="D52" s="63">
        <f>'[17]Cumulative Stats'!D108</f>
        <v>0</v>
      </c>
      <c r="E52" s="76">
        <f>'[17]Cumulative Stats'!E108</f>
        <v>0</v>
      </c>
      <c r="F52" s="64">
        <f>'[17]Cumulative Stats'!F108</f>
        <v>0</v>
      </c>
      <c r="G52" s="65">
        <f>'[17]Cumulative Stats'!G108</f>
        <v>0</v>
      </c>
      <c r="H52" s="65">
        <f>'[17]Cumulative Stats'!H108</f>
        <v>0</v>
      </c>
      <c r="I52" s="65">
        <f>'[17]Cumulative Stats'!I108</f>
        <v>0</v>
      </c>
      <c r="J52" s="76">
        <f>'[17]Cumulative Stats'!J108</f>
        <v>0</v>
      </c>
      <c r="K52" s="76">
        <f>'[17]Cumulative Stats'!K108</f>
        <v>0</v>
      </c>
      <c r="L52" s="76">
        <f>'[17]Cumulative Stats'!L108</f>
        <v>0</v>
      </c>
      <c r="M52" s="76">
        <f>IF(D52=0,0,F52/D52)</f>
        <v>0</v>
      </c>
      <c r="N52" s="76">
        <f>'[17]Cumulative Stats'!M108</f>
        <v>39.583333333333336</v>
      </c>
      <c r="O52" s="66">
        <f>'[17]Cumulative Stats'!N108</f>
        <v>0</v>
      </c>
      <c r="P52" s="63">
        <f>'[17]Cumulative Stats'!O108</f>
        <v>0</v>
      </c>
      <c r="Q52" s="76">
        <f>IF(P52+C52=0,0,+P52/(P52+C52)*100)</f>
        <v>0</v>
      </c>
      <c r="R52">
        <f>IF(C52&gt;=$B$1*12,1,IF(C52+P52=0,-1,0))</f>
        <v>0</v>
      </c>
      <c r="S52">
        <f>IF(C52&gt;=$V$31*$B$1,1,0)</f>
        <v>0</v>
      </c>
    </row>
    <row r="53" spans="1:19">
      <c r="A53" t="str">
        <f>'[11]Cumulative Stats'!A108</f>
        <v>Humm</v>
      </c>
      <c r="B53" t="str">
        <f>'[11]Cumulative Stats'!B108</f>
        <v>Oak</v>
      </c>
      <c r="C53">
        <f>'[11]Cumulative Stats'!C108</f>
        <v>1</v>
      </c>
      <c r="D53">
        <f>'[11]Cumulative Stats'!D108</f>
        <v>0</v>
      </c>
      <c r="E53" s="11">
        <f>'[11]Cumulative Stats'!E108</f>
        <v>0</v>
      </c>
      <c r="F53" s="60">
        <f>'[11]Cumulative Stats'!F108</f>
        <v>0</v>
      </c>
      <c r="G53" s="14">
        <f>'[11]Cumulative Stats'!G108</f>
        <v>0</v>
      </c>
      <c r="H53" s="14">
        <f>'[11]Cumulative Stats'!H108</f>
        <v>0</v>
      </c>
      <c r="I53" s="14">
        <f>'[11]Cumulative Stats'!I108</f>
        <v>0</v>
      </c>
      <c r="J53" s="11">
        <f>'[11]Cumulative Stats'!J108</f>
        <v>0</v>
      </c>
      <c r="K53" s="11">
        <f>'[11]Cumulative Stats'!K108</f>
        <v>0</v>
      </c>
      <c r="L53" s="11">
        <f>'[11]Cumulative Stats'!L108</f>
        <v>0</v>
      </c>
      <c r="M53" s="11">
        <f>IF(D53=0,0,F53/D53)</f>
        <v>0</v>
      </c>
      <c r="N53" s="11">
        <f>'[11]Cumulative Stats'!M108</f>
        <v>39.583333333333336</v>
      </c>
      <c r="O53">
        <f>'[11]Cumulative Stats'!N108</f>
        <v>0</v>
      </c>
      <c r="P53">
        <f>'[11]Cumulative Stats'!O108</f>
        <v>0</v>
      </c>
      <c r="Q53" s="11">
        <f>IF(P53+C53=0,0,+P53/(P53+C53)*100)</f>
        <v>0</v>
      </c>
      <c r="R53">
        <f>IF(C53&gt;=$B$1*12,1,IF(C53+P53=0,-1,0))</f>
        <v>0</v>
      </c>
      <c r="S53" s="63">
        <f>IF(C53&gt;=$V$31*$B$1,1,0)</f>
        <v>0</v>
      </c>
    </row>
    <row r="54" spans="1:19">
      <c r="A54" t="str">
        <f>'[16]Cumulative Stats'!A112</f>
        <v>Albrecht</v>
      </c>
      <c r="B54" t="str">
        <f>'[16]Cumulative Stats'!B112</f>
        <v>Chi</v>
      </c>
      <c r="C54">
        <f>'[16]Cumulative Stats'!C112</f>
        <v>1</v>
      </c>
      <c r="D54">
        <f>'[16]Cumulative Stats'!D112</f>
        <v>0</v>
      </c>
      <c r="E54" s="11">
        <f>'[16]Cumulative Stats'!E112</f>
        <v>0</v>
      </c>
      <c r="F54" s="60">
        <f>'[16]Cumulative Stats'!F112</f>
        <v>0</v>
      </c>
      <c r="G54" s="14">
        <f>'[16]Cumulative Stats'!G112</f>
        <v>0</v>
      </c>
      <c r="H54" s="14">
        <f>'[16]Cumulative Stats'!H112</f>
        <v>0</v>
      </c>
      <c r="I54" s="14">
        <f>'[16]Cumulative Stats'!I112</f>
        <v>0</v>
      </c>
      <c r="J54" s="11">
        <f>'[16]Cumulative Stats'!J112</f>
        <v>0</v>
      </c>
      <c r="K54" s="11">
        <f>'[16]Cumulative Stats'!K112</f>
        <v>0</v>
      </c>
      <c r="L54" s="11">
        <f>'[16]Cumulative Stats'!L112</f>
        <v>0</v>
      </c>
      <c r="M54" s="11">
        <f>IF(D54=0,0,F54/D54)</f>
        <v>0</v>
      </c>
      <c r="N54" s="11">
        <f>'[16]Cumulative Stats'!M112</f>
        <v>39.583333333333336</v>
      </c>
      <c r="O54" s="12">
        <f>'[16]Cumulative Stats'!N112</f>
        <v>0</v>
      </c>
      <c r="P54">
        <f>'[16]Cumulative Stats'!O112</f>
        <v>0</v>
      </c>
      <c r="Q54" s="11">
        <f>IF(P54+C54=0,0,+P54/(P54+C54)*100)</f>
        <v>0</v>
      </c>
      <c r="R54">
        <f>IF(C54&gt;=$B$1*12,1,IF(C54+P54=0,-1,0))</f>
        <v>0</v>
      </c>
      <c r="S54" s="63">
        <f>IF(C54&gt;=$V$31*$B$1,1,0)</f>
        <v>0</v>
      </c>
    </row>
    <row r="55" spans="1:19">
      <c r="A55" t="str">
        <f>'[18]Cumulative Stats'!A114</f>
        <v>Skladany</v>
      </c>
      <c r="B55" t="str">
        <f>'[18]Cumulative Stats'!B114</f>
        <v>Det</v>
      </c>
      <c r="C55">
        <f>'[18]Cumulative Stats'!C114</f>
        <v>1</v>
      </c>
      <c r="D55">
        <f>'[18]Cumulative Stats'!D114</f>
        <v>0</v>
      </c>
      <c r="E55" s="11">
        <f>'[18]Cumulative Stats'!E114</f>
        <v>0</v>
      </c>
      <c r="F55" s="60">
        <f>'[18]Cumulative Stats'!F114</f>
        <v>0</v>
      </c>
      <c r="G55" s="14">
        <f>'[18]Cumulative Stats'!G114</f>
        <v>0</v>
      </c>
      <c r="H55" s="14">
        <f>'[18]Cumulative Stats'!H114</f>
        <v>0</v>
      </c>
      <c r="I55" s="14">
        <f>'[18]Cumulative Stats'!I114</f>
        <v>0</v>
      </c>
      <c r="J55" s="11">
        <f>'[18]Cumulative Stats'!J114</f>
        <v>0</v>
      </c>
      <c r="K55" s="11">
        <f>'[18]Cumulative Stats'!K114</f>
        <v>0</v>
      </c>
      <c r="L55" s="11">
        <f>'[18]Cumulative Stats'!L114</f>
        <v>0</v>
      </c>
      <c r="M55" s="11">
        <f>IF(D55=0,0,F55/D55)</f>
        <v>0</v>
      </c>
      <c r="N55" s="11">
        <f>'[18]Cumulative Stats'!M114</f>
        <v>39.583333333333336</v>
      </c>
      <c r="O55">
        <f>'[18]Cumulative Stats'!N114</f>
        <v>0</v>
      </c>
      <c r="P55">
        <f>'[18]Cumulative Stats'!O114</f>
        <v>0</v>
      </c>
      <c r="Q55" s="11">
        <f>IF(P55+C55=0,0,+P55/(P55+C55)*100)</f>
        <v>0</v>
      </c>
      <c r="R55">
        <f>IF(C55&gt;=$B$1*12,1,IF(C55+P55=0,-1,0))</f>
        <v>0</v>
      </c>
      <c r="S55">
        <f>IF(C55&gt;=$V$31*$B$1,1,0)</f>
        <v>0</v>
      </c>
    </row>
    <row r="56" spans="1:19">
      <c r="A56" s="63" t="str">
        <f>'[1]Cumulative Stats'!A110</f>
        <v>Washington</v>
      </c>
      <c r="B56" s="63" t="str">
        <f>'[1]Cumulative Stats'!B110</f>
        <v>Bal</v>
      </c>
      <c r="C56" s="63">
        <f>'[1]Cumulative Stats'!C110</f>
        <v>2</v>
      </c>
      <c r="D56" s="63">
        <f>'[1]Cumulative Stats'!D110</f>
        <v>0</v>
      </c>
      <c r="E56" s="76">
        <f>'[1]Cumulative Stats'!E110</f>
        <v>0</v>
      </c>
      <c r="F56" s="64">
        <f>'[1]Cumulative Stats'!F110</f>
        <v>0</v>
      </c>
      <c r="G56" s="65">
        <f>'[1]Cumulative Stats'!G110</f>
        <v>0</v>
      </c>
      <c r="H56" s="65">
        <f>'[1]Cumulative Stats'!H110</f>
        <v>0</v>
      </c>
      <c r="I56" s="65">
        <f>'[1]Cumulative Stats'!I110</f>
        <v>0</v>
      </c>
      <c r="J56" s="76">
        <f>'[1]Cumulative Stats'!J110</f>
        <v>0</v>
      </c>
      <c r="K56" s="76">
        <f>'[1]Cumulative Stats'!K110</f>
        <v>0</v>
      </c>
      <c r="L56" s="76">
        <f>'[1]Cumulative Stats'!L110</f>
        <v>0</v>
      </c>
      <c r="M56" s="76">
        <f>IF(D56=0,0,F56/D56)</f>
        <v>0</v>
      </c>
      <c r="N56" s="76">
        <f>'[1]Cumulative Stats'!M110</f>
        <v>39.583333333333336</v>
      </c>
      <c r="O56" s="66">
        <f>'[1]Cumulative Stats'!N110</f>
        <v>0</v>
      </c>
      <c r="P56" s="63">
        <f>'[1]Cumulative Stats'!O110</f>
        <v>0</v>
      </c>
      <c r="Q56" s="76">
        <f>IF(P56+C56=0,0,+P56/(P56+C56)*100)</f>
        <v>0</v>
      </c>
      <c r="R56">
        <f>IF(C56&gt;=$B$1*12,1,IF(C56+P56=0,-1,0))</f>
        <v>0</v>
      </c>
      <c r="S56">
        <f>IF(C56&gt;=$V$31*$B$1,1,0)</f>
        <v>0</v>
      </c>
    </row>
    <row r="57" spans="1:19">
      <c r="A57" t="str">
        <f>'[27]Cumulative Stats'!A108</f>
        <v>Carter</v>
      </c>
      <c r="B57" t="str">
        <f>'[27]Cumulative Stats'!B108</f>
        <v>TB</v>
      </c>
      <c r="C57">
        <f>'[27]Cumulative Stats'!C108</f>
        <v>1</v>
      </c>
      <c r="D57">
        <f>'[27]Cumulative Stats'!D108</f>
        <v>0</v>
      </c>
      <c r="E57" s="11">
        <f>'[27]Cumulative Stats'!E108</f>
        <v>0</v>
      </c>
      <c r="F57" s="60">
        <f>'[27]Cumulative Stats'!F108</f>
        <v>0</v>
      </c>
      <c r="G57" s="14">
        <f>'[27]Cumulative Stats'!G108</f>
        <v>0</v>
      </c>
      <c r="H57" s="14">
        <f>'[27]Cumulative Stats'!H108</f>
        <v>0</v>
      </c>
      <c r="I57" s="14">
        <f>'[27]Cumulative Stats'!I108</f>
        <v>0</v>
      </c>
      <c r="J57" s="11">
        <f>'[27]Cumulative Stats'!J108</f>
        <v>0</v>
      </c>
      <c r="K57" s="11">
        <f>'[27]Cumulative Stats'!K108</f>
        <v>0</v>
      </c>
      <c r="L57" s="11">
        <f>'[27]Cumulative Stats'!L108</f>
        <v>0</v>
      </c>
      <c r="M57" s="11">
        <f>IF(D57=0,0,F57/D57)</f>
        <v>0</v>
      </c>
      <c r="N57" s="11">
        <f>'[27]Cumulative Stats'!M108</f>
        <v>39.583333333333336</v>
      </c>
      <c r="O57" s="12">
        <f>'[27]Cumulative Stats'!N108</f>
        <v>0</v>
      </c>
      <c r="P57">
        <f>'[27]Cumulative Stats'!O108</f>
        <v>0</v>
      </c>
      <c r="Q57" s="11">
        <f>IF(P57+C57=0,0,+P57/(P57+C57)*100)</f>
        <v>0</v>
      </c>
      <c r="R57" s="63">
        <f>IF(C57&gt;=$B$1*12,1,IF(C57+P57=0,-1,0))</f>
        <v>0</v>
      </c>
      <c r="S57">
        <f>IF(C57&gt;=$V$31*$B$1,1,0)</f>
        <v>0</v>
      </c>
    </row>
    <row r="58" spans="1:19">
      <c r="A58" t="str">
        <f>'[3]Cumulative Stats'!A108</f>
        <v>Anderson</v>
      </c>
      <c r="B58" t="str">
        <f>'[3]Cumulative Stats'!B108</f>
        <v>Cin</v>
      </c>
      <c r="C58">
        <f>'[3]Cumulative Stats'!C108</f>
        <v>0</v>
      </c>
      <c r="D58">
        <f>'[3]Cumulative Stats'!D108</f>
        <v>0</v>
      </c>
      <c r="E58" s="11">
        <f>'[3]Cumulative Stats'!E108</f>
        <v>0</v>
      </c>
      <c r="F58" s="60">
        <f>'[3]Cumulative Stats'!F108</f>
        <v>0</v>
      </c>
      <c r="G58" s="14">
        <f>'[3]Cumulative Stats'!G108</f>
        <v>0</v>
      </c>
      <c r="H58" s="14">
        <f>'[3]Cumulative Stats'!H108</f>
        <v>0</v>
      </c>
      <c r="I58" s="14">
        <f>'[3]Cumulative Stats'!I108</f>
        <v>0</v>
      </c>
      <c r="J58" s="11">
        <f>'[3]Cumulative Stats'!J108</f>
        <v>0</v>
      </c>
      <c r="K58" s="11">
        <f>'[3]Cumulative Stats'!K108</f>
        <v>0</v>
      </c>
      <c r="L58" s="11">
        <f>'[3]Cumulative Stats'!L108</f>
        <v>0</v>
      </c>
      <c r="M58" s="11">
        <f>IF(D58=0,0,F58/D58)</f>
        <v>0</v>
      </c>
      <c r="N58" s="11">
        <f>'[3]Cumulative Stats'!M108</f>
        <v>0</v>
      </c>
      <c r="O58" s="12">
        <f>'[3]Cumulative Stats'!N108</f>
        <v>0</v>
      </c>
      <c r="P58">
        <f>'[3]Cumulative Stats'!O108</f>
        <v>0</v>
      </c>
      <c r="Q58" s="11">
        <f>IF(P58+C58=0,0,+P58/(P58+C58)*100)</f>
        <v>0</v>
      </c>
      <c r="R58">
        <f>IF(C58&gt;=$B$1*12,1,IF(C58+P58=0,-1,0))</f>
        <v>-1</v>
      </c>
      <c r="S58">
        <f>IF(C58&gt;=$V$31*$B$1,1,0)</f>
        <v>0</v>
      </c>
    </row>
    <row r="59" spans="1:19">
      <c r="A59" s="63" t="str">
        <f>'[19]Cumulative Stats'!A107</f>
        <v>Beverly</v>
      </c>
      <c r="B59" s="63" t="str">
        <f>'[19]Cumulative Stats'!B107</f>
        <v>GB</v>
      </c>
      <c r="C59" s="63">
        <f>'[19]Cumulative Stats'!C107</f>
        <v>0</v>
      </c>
      <c r="D59" s="63">
        <f>'[19]Cumulative Stats'!D107</f>
        <v>0</v>
      </c>
      <c r="E59" s="76">
        <f>'[19]Cumulative Stats'!E107</f>
        <v>0</v>
      </c>
      <c r="F59" s="64">
        <f>'[19]Cumulative Stats'!F107</f>
        <v>0</v>
      </c>
      <c r="G59" s="65">
        <f>'[19]Cumulative Stats'!G107</f>
        <v>0</v>
      </c>
      <c r="H59" s="65">
        <f>'[19]Cumulative Stats'!H107</f>
        <v>0</v>
      </c>
      <c r="I59" s="65">
        <f>'[19]Cumulative Stats'!I107</f>
        <v>0</v>
      </c>
      <c r="J59" s="76">
        <f>'[19]Cumulative Stats'!J107</f>
        <v>0</v>
      </c>
      <c r="K59" s="76">
        <f>'[19]Cumulative Stats'!K107</f>
        <v>0</v>
      </c>
      <c r="L59" s="76">
        <f>'[19]Cumulative Stats'!L107</f>
        <v>0</v>
      </c>
      <c r="M59" s="76">
        <f>IF(D59=0,0,F59/D59)</f>
        <v>0</v>
      </c>
      <c r="N59" s="76">
        <f>'[19]Cumulative Stats'!M107</f>
        <v>0</v>
      </c>
      <c r="O59" s="63">
        <f>'[19]Cumulative Stats'!N107</f>
        <v>0</v>
      </c>
      <c r="P59" s="63">
        <f>'[19]Cumulative Stats'!O107</f>
        <v>0</v>
      </c>
      <c r="Q59" s="76">
        <f>IF(P59+C59=0,0,+P59/(P59+C59)*100)</f>
        <v>0</v>
      </c>
      <c r="R59">
        <f>IF(C59&gt;=$B$1*12,1,IF(C59+P59=0,-1,0))</f>
        <v>-1</v>
      </c>
      <c r="S59">
        <f>IF(C59&gt;=$V$31*$B$1,1,0)</f>
        <v>0</v>
      </c>
    </row>
    <row r="60" spans="1:19">
      <c r="A60" t="str">
        <f>'[28]Cumulative Stats'!A107</f>
        <v>Bragg</v>
      </c>
      <c r="B60" t="str">
        <f>'[28]Cumulative Stats'!B107</f>
        <v>Was</v>
      </c>
      <c r="C60">
        <f>'[28]Cumulative Stats'!C107</f>
        <v>0</v>
      </c>
      <c r="D60">
        <f>'[28]Cumulative Stats'!D107</f>
        <v>0</v>
      </c>
      <c r="E60" s="11">
        <f>'[28]Cumulative Stats'!E107</f>
        <v>0</v>
      </c>
      <c r="F60" s="60">
        <f>'[28]Cumulative Stats'!F107</f>
        <v>0</v>
      </c>
      <c r="G60" s="14">
        <f>'[28]Cumulative Stats'!G107</f>
        <v>0</v>
      </c>
      <c r="H60" s="14">
        <f>'[28]Cumulative Stats'!H107</f>
        <v>0</v>
      </c>
      <c r="I60" s="14">
        <f>'[28]Cumulative Stats'!I107</f>
        <v>0</v>
      </c>
      <c r="J60" s="11">
        <f>'[28]Cumulative Stats'!J107</f>
        <v>0</v>
      </c>
      <c r="K60" s="11">
        <f>'[28]Cumulative Stats'!K107</f>
        <v>0</v>
      </c>
      <c r="L60" s="11">
        <f>'[28]Cumulative Stats'!L107</f>
        <v>0</v>
      </c>
      <c r="M60" s="11">
        <f>IF(D60=0,0,F60/D60)</f>
        <v>0</v>
      </c>
      <c r="N60" s="11">
        <f>'[28]Cumulative Stats'!M107</f>
        <v>0</v>
      </c>
      <c r="O60">
        <f>'[28]Cumulative Stats'!N107</f>
        <v>0</v>
      </c>
      <c r="P60">
        <f>'[28]Cumulative Stats'!O107</f>
        <v>0</v>
      </c>
      <c r="Q60" s="11">
        <f>IF(P60+C60=0,0,+P60/(P60+C60)*100)</f>
        <v>0</v>
      </c>
      <c r="R60" s="63">
        <f>IF(C60&gt;=$B$1*12,1,IF(C60+P60=0,-1,0))</f>
        <v>-1</v>
      </c>
      <c r="S60">
        <f>IF(C60&gt;=$V$31*$B$1,1,0)</f>
        <v>0</v>
      </c>
    </row>
    <row r="61" spans="1:19">
      <c r="A61" t="str">
        <f>'[26]Cumulative Stats'!A107</f>
        <v>Bull</v>
      </c>
      <c r="B61" t="str">
        <f>'[26]Cumulative Stats'!B107</f>
        <v>SF</v>
      </c>
      <c r="C61">
        <f>'[26]Cumulative Stats'!C107</f>
        <v>0</v>
      </c>
      <c r="D61">
        <f>'[26]Cumulative Stats'!D107</f>
        <v>0</v>
      </c>
      <c r="E61" s="11">
        <f>'[26]Cumulative Stats'!E107</f>
        <v>0</v>
      </c>
      <c r="F61" s="60">
        <f>'[26]Cumulative Stats'!F107</f>
        <v>0</v>
      </c>
      <c r="G61" s="14">
        <f>'[26]Cumulative Stats'!G107</f>
        <v>0</v>
      </c>
      <c r="H61" s="14">
        <f>'[26]Cumulative Stats'!H107</f>
        <v>0</v>
      </c>
      <c r="I61" s="14">
        <f>'[26]Cumulative Stats'!I107</f>
        <v>0</v>
      </c>
      <c r="J61" s="11">
        <f>'[26]Cumulative Stats'!J107</f>
        <v>0</v>
      </c>
      <c r="K61" s="11">
        <f>'[26]Cumulative Stats'!K107</f>
        <v>0</v>
      </c>
      <c r="L61" s="11">
        <f>'[26]Cumulative Stats'!L107</f>
        <v>0</v>
      </c>
      <c r="M61" s="11">
        <f>IF(D61=0,0,F61/D61)</f>
        <v>0</v>
      </c>
      <c r="N61" s="11">
        <f>'[26]Cumulative Stats'!M107</f>
        <v>0</v>
      </c>
      <c r="O61">
        <f>'[26]Cumulative Stats'!N107</f>
        <v>0</v>
      </c>
      <c r="P61">
        <f>'[26]Cumulative Stats'!O107</f>
        <v>0</v>
      </c>
      <c r="Q61" s="11">
        <f>IF(P61+C61=0,0,+P61/(P61+C61)*100)</f>
        <v>0</v>
      </c>
      <c r="R61">
        <f>IF(C61&gt;=$B$1*12,1,IF(C61+P61=0,-1,0))</f>
        <v>-1</v>
      </c>
      <c r="S61">
        <f>IF(C61&gt;=$V$31*$B$1,1,0)</f>
        <v>0</v>
      </c>
    </row>
    <row r="62" spans="1:19">
      <c r="A62" s="63" t="str">
        <f>'[6]Cumulative Stats'!A107</f>
        <v>Burrough</v>
      </c>
      <c r="B62" s="63" t="str">
        <f>'[6]Cumulative Stats'!B107</f>
        <v>Hou</v>
      </c>
      <c r="C62" s="63">
        <f>'[6]Cumulative Stats'!C107</f>
        <v>0</v>
      </c>
      <c r="D62" s="63">
        <f>'[6]Cumulative Stats'!D107</f>
        <v>0</v>
      </c>
      <c r="E62" s="76">
        <f>'[6]Cumulative Stats'!E107</f>
        <v>0</v>
      </c>
      <c r="F62" s="64">
        <f>'[6]Cumulative Stats'!F107</f>
        <v>0</v>
      </c>
      <c r="G62" s="65">
        <f>'[6]Cumulative Stats'!G107</f>
        <v>0</v>
      </c>
      <c r="H62" s="65">
        <f>'[6]Cumulative Stats'!H107</f>
        <v>0</v>
      </c>
      <c r="I62" s="65">
        <f>'[6]Cumulative Stats'!I107</f>
        <v>0</v>
      </c>
      <c r="J62" s="76">
        <f>'[6]Cumulative Stats'!J107</f>
        <v>0</v>
      </c>
      <c r="K62" s="76">
        <f>'[6]Cumulative Stats'!K107</f>
        <v>0</v>
      </c>
      <c r="L62" s="76">
        <f>'[6]Cumulative Stats'!L107</f>
        <v>0</v>
      </c>
      <c r="M62" s="76">
        <f>IF(D62=0,0,F62/D62)</f>
        <v>0</v>
      </c>
      <c r="N62" s="76">
        <f>'[6]Cumulative Stats'!M107</f>
        <v>0</v>
      </c>
      <c r="O62" s="63">
        <f>'[6]Cumulative Stats'!N107</f>
        <v>0</v>
      </c>
      <c r="P62" s="63">
        <f>'[6]Cumulative Stats'!O107</f>
        <v>0</v>
      </c>
      <c r="Q62" s="76">
        <f>IF(P62+C62=0,0,+P62/(P62+C62)*100)</f>
        <v>0</v>
      </c>
      <c r="R62">
        <f>IF(C62&gt;=$B$1*12,1,IF(C62+P62=0,-1,0))</f>
        <v>-1</v>
      </c>
      <c r="S62">
        <f>IF(C62&gt;=$V$31*$B$1,1,0)</f>
        <v>0</v>
      </c>
    </row>
    <row r="63" spans="1:19">
      <c r="A63" s="63" t="str">
        <f>'[11]Cumulative Stats'!A107</f>
        <v>Casper</v>
      </c>
      <c r="B63" s="63" t="str">
        <f>'[11]Cumulative Stats'!B107</f>
        <v>Oak</v>
      </c>
      <c r="C63" s="63">
        <f>'[11]Cumulative Stats'!C107</f>
        <v>0</v>
      </c>
      <c r="D63" s="63">
        <f>'[11]Cumulative Stats'!D107</f>
        <v>0</v>
      </c>
      <c r="E63" s="76">
        <f>'[11]Cumulative Stats'!E107</f>
        <v>0</v>
      </c>
      <c r="F63" s="64">
        <f>'[11]Cumulative Stats'!F107</f>
        <v>0</v>
      </c>
      <c r="G63" s="65">
        <f>'[11]Cumulative Stats'!G107</f>
        <v>0</v>
      </c>
      <c r="H63" s="65">
        <f>'[11]Cumulative Stats'!H107</f>
        <v>0</v>
      </c>
      <c r="I63" s="65">
        <f>'[11]Cumulative Stats'!I107</f>
        <v>0</v>
      </c>
      <c r="J63" s="76">
        <f>'[11]Cumulative Stats'!J107</f>
        <v>0</v>
      </c>
      <c r="K63" s="76">
        <f>'[11]Cumulative Stats'!K107</f>
        <v>0</v>
      </c>
      <c r="L63" s="76">
        <f>'[11]Cumulative Stats'!L107</f>
        <v>0</v>
      </c>
      <c r="M63" s="76">
        <f>IF(D63=0,0,F63/D63)</f>
        <v>0</v>
      </c>
      <c r="N63" s="76">
        <f>'[11]Cumulative Stats'!M107</f>
        <v>0</v>
      </c>
      <c r="O63" s="63">
        <f>'[11]Cumulative Stats'!N107</f>
        <v>0</v>
      </c>
      <c r="P63" s="63">
        <f>'[11]Cumulative Stats'!O107</f>
        <v>0</v>
      </c>
      <c r="Q63" s="76">
        <f>IF(P63+C63=0,0,+P63/(P63+C63)*100)</f>
        <v>0</v>
      </c>
      <c r="R63" s="63">
        <f>IF(C63&gt;=$B$1*12,1,IF(C63+P63=0,-1,0))</f>
        <v>-1</v>
      </c>
      <c r="S63">
        <f>IF(C63&gt;=$V$31*$B$1,1,0)</f>
        <v>0</v>
      </c>
    </row>
    <row r="64" spans="1:19">
      <c r="A64" t="str">
        <f>'[23]Cumulative Stats'!A108</f>
        <v>Dean</v>
      </c>
      <c r="B64" t="str">
        <f>'[23]Cumulative Stats'!B108</f>
        <v>NYG</v>
      </c>
      <c r="C64">
        <f>'[23]Cumulative Stats'!C108</f>
        <v>0</v>
      </c>
      <c r="D64">
        <f>'[23]Cumulative Stats'!D108</f>
        <v>0</v>
      </c>
      <c r="E64" s="11">
        <f>'[23]Cumulative Stats'!E108</f>
        <v>0</v>
      </c>
      <c r="F64" s="60">
        <f>'[23]Cumulative Stats'!F108</f>
        <v>0</v>
      </c>
      <c r="G64" s="14">
        <f>'[23]Cumulative Stats'!G108</f>
        <v>0</v>
      </c>
      <c r="H64" s="14">
        <f>'[23]Cumulative Stats'!H108</f>
        <v>0</v>
      </c>
      <c r="I64" s="14">
        <f>'[23]Cumulative Stats'!I108</f>
        <v>0</v>
      </c>
      <c r="J64" s="11">
        <f>'[23]Cumulative Stats'!J108</f>
        <v>0</v>
      </c>
      <c r="K64" s="11">
        <f>'[23]Cumulative Stats'!K108</f>
        <v>0</v>
      </c>
      <c r="L64" s="11">
        <f>'[23]Cumulative Stats'!L108</f>
        <v>0</v>
      </c>
      <c r="M64" s="11">
        <f>IF(D64=0,0,F64/D64)</f>
        <v>0</v>
      </c>
      <c r="N64" s="11">
        <f>'[23]Cumulative Stats'!M108</f>
        <v>0</v>
      </c>
      <c r="O64" s="12">
        <f>'[23]Cumulative Stats'!N108</f>
        <v>0</v>
      </c>
      <c r="P64">
        <f>'[23]Cumulative Stats'!O108</f>
        <v>0</v>
      </c>
      <c r="Q64" s="11">
        <f>IF(P64+C64=0,0,+P64/(P64+C64)*100)</f>
        <v>0</v>
      </c>
      <c r="R64">
        <f>IF(C64&gt;=$B$1*12,1,IF(C64+P64=0,-1,0))</f>
        <v>-1</v>
      </c>
      <c r="S64">
        <f>IF(C64&gt;=$V$31*$B$1,1,0)</f>
        <v>0</v>
      </c>
    </row>
    <row r="65" spans="1:21">
      <c r="A65" t="str">
        <f>'[10]Cumulative Stats'!A107</f>
        <v>Dierking</v>
      </c>
      <c r="B65" t="str">
        <f>'[10]Cumulative Stats'!B107</f>
        <v>NYJ</v>
      </c>
      <c r="C65">
        <f>'[10]Cumulative Stats'!C107</f>
        <v>0</v>
      </c>
      <c r="D65">
        <f>'[10]Cumulative Stats'!D107</f>
        <v>0</v>
      </c>
      <c r="E65" s="11">
        <f>'[10]Cumulative Stats'!E107</f>
        <v>0</v>
      </c>
      <c r="F65" s="60">
        <f>'[10]Cumulative Stats'!F107</f>
        <v>0</v>
      </c>
      <c r="G65" s="14">
        <f>'[10]Cumulative Stats'!G107</f>
        <v>0</v>
      </c>
      <c r="H65" s="14">
        <f>'[10]Cumulative Stats'!H107</f>
        <v>0</v>
      </c>
      <c r="I65" s="14">
        <f>'[10]Cumulative Stats'!I107</f>
        <v>0</v>
      </c>
      <c r="J65" s="11">
        <f>'[10]Cumulative Stats'!J107</f>
        <v>0</v>
      </c>
      <c r="K65" s="11">
        <f>'[10]Cumulative Stats'!K107</f>
        <v>0</v>
      </c>
      <c r="L65" s="11">
        <f>'[10]Cumulative Stats'!L107</f>
        <v>0</v>
      </c>
      <c r="M65" s="11">
        <f>IF(D65=0,0,F65/D65)</f>
        <v>0</v>
      </c>
      <c r="N65" s="11">
        <f>'[10]Cumulative Stats'!M107</f>
        <v>0</v>
      </c>
      <c r="O65">
        <f>'[10]Cumulative Stats'!N107</f>
        <v>0</v>
      </c>
      <c r="P65">
        <f>'[10]Cumulative Stats'!O107</f>
        <v>0</v>
      </c>
      <c r="Q65" s="11">
        <f>IF(P65+C65=0,0,+P65/(P65+C65)*100)</f>
        <v>0</v>
      </c>
      <c r="R65">
        <f>IF(C65&gt;=$B$1*12,1,IF(C65+P65=0,-1,0))</f>
        <v>-1</v>
      </c>
      <c r="S65">
        <f>IF(C65&gt;=$V$31*$B$1,1,0)</f>
        <v>0</v>
      </c>
    </row>
    <row r="66" spans="1:21">
      <c r="A66" t="str">
        <f>'[17]Cumulative Stats'!A107</f>
        <v>Dorsett</v>
      </c>
      <c r="B66" t="str">
        <f>'[17]Cumulative Stats'!B107</f>
        <v>Dal</v>
      </c>
      <c r="C66">
        <f>'[17]Cumulative Stats'!C107</f>
        <v>0</v>
      </c>
      <c r="D66">
        <f>'[17]Cumulative Stats'!D107</f>
        <v>0</v>
      </c>
      <c r="E66" s="11">
        <f>'[17]Cumulative Stats'!E107</f>
        <v>0</v>
      </c>
      <c r="F66" s="60">
        <f>'[17]Cumulative Stats'!F107</f>
        <v>0</v>
      </c>
      <c r="G66" s="14">
        <f>'[17]Cumulative Stats'!G107</f>
        <v>0</v>
      </c>
      <c r="H66" s="14">
        <f>'[17]Cumulative Stats'!H107</f>
        <v>0</v>
      </c>
      <c r="I66" s="14">
        <f>'[17]Cumulative Stats'!I107</f>
        <v>0</v>
      </c>
      <c r="J66" s="11">
        <f>'[17]Cumulative Stats'!J107</f>
        <v>0</v>
      </c>
      <c r="K66" s="11">
        <f>'[17]Cumulative Stats'!K107</f>
        <v>0</v>
      </c>
      <c r="L66" s="11">
        <f>'[17]Cumulative Stats'!L107</f>
        <v>0</v>
      </c>
      <c r="M66" s="11">
        <f>IF(D66=0,0,F66/D66)</f>
        <v>0</v>
      </c>
      <c r="N66" s="11">
        <f>'[17]Cumulative Stats'!M107</f>
        <v>0</v>
      </c>
      <c r="O66" s="12">
        <f>'[17]Cumulative Stats'!N107</f>
        <v>0</v>
      </c>
      <c r="P66">
        <f>'[17]Cumulative Stats'!O107</f>
        <v>0</v>
      </c>
      <c r="Q66" s="11">
        <f>IF(P66+C66=0,0,+P66/(P66+C66)*100)</f>
        <v>0</v>
      </c>
      <c r="R66">
        <f>IF(C66&gt;=$B$1*12,1,IF(C66+P66=0,-1,0))</f>
        <v>-1</v>
      </c>
      <c r="S66">
        <f>IF(C66&gt;=$V$31*$B$1,1,0)</f>
        <v>0</v>
      </c>
    </row>
    <row r="67" spans="1:21">
      <c r="A67" s="63" t="str">
        <f>'[19]Cumulative Stats'!A108</f>
        <v>Douglass,B</v>
      </c>
      <c r="B67" s="63" t="str">
        <f>'[19]Cumulative Stats'!B108</f>
        <v>GB</v>
      </c>
      <c r="C67" s="63">
        <f>'[19]Cumulative Stats'!C108</f>
        <v>0</v>
      </c>
      <c r="D67" s="63">
        <f>'[19]Cumulative Stats'!D108</f>
        <v>0</v>
      </c>
      <c r="E67" s="76">
        <f>'[19]Cumulative Stats'!E108</f>
        <v>0</v>
      </c>
      <c r="F67" s="64">
        <f>'[19]Cumulative Stats'!F108</f>
        <v>0</v>
      </c>
      <c r="G67" s="65">
        <f>'[19]Cumulative Stats'!G108</f>
        <v>0</v>
      </c>
      <c r="H67" s="65">
        <f>'[19]Cumulative Stats'!H108</f>
        <v>0</v>
      </c>
      <c r="I67" s="65">
        <f>'[19]Cumulative Stats'!I108</f>
        <v>0</v>
      </c>
      <c r="J67" s="76">
        <f>'[19]Cumulative Stats'!J108</f>
        <v>0</v>
      </c>
      <c r="K67" s="76">
        <f>'[19]Cumulative Stats'!K108</f>
        <v>0</v>
      </c>
      <c r="L67" s="76">
        <f>'[19]Cumulative Stats'!L108</f>
        <v>0</v>
      </c>
      <c r="M67" s="76">
        <f>IF(D67=0,0,F67/D67)</f>
        <v>0</v>
      </c>
      <c r="N67" s="76">
        <f>'[19]Cumulative Stats'!M108</f>
        <v>0</v>
      </c>
      <c r="O67" s="63">
        <f>'[19]Cumulative Stats'!N108</f>
        <v>0</v>
      </c>
      <c r="P67" s="63">
        <f>'[19]Cumulative Stats'!O108</f>
        <v>0</v>
      </c>
      <c r="Q67" s="76">
        <f>IF(P67+C67=0,0,+P67/(P67+C67)*100)</f>
        <v>0</v>
      </c>
      <c r="R67">
        <f>IF(C67&gt;=$B$1*12,1,IF(C67+P67=0,-1,0))</f>
        <v>-1</v>
      </c>
      <c r="S67" s="63">
        <f>IF(C67&gt;=$V$31*$B$1,1,0)</f>
        <v>0</v>
      </c>
    </row>
    <row r="68" spans="1:21">
      <c r="A68" t="str">
        <f>'[24]Cumulative Stats'!A112</f>
        <v>Engles</v>
      </c>
      <c r="B68" t="str">
        <f>'[24]Cumulative Stats'!B112</f>
        <v>Phi</v>
      </c>
      <c r="C68">
        <f>'[24]Cumulative Stats'!C112</f>
        <v>0</v>
      </c>
      <c r="D68">
        <f>'[24]Cumulative Stats'!D112</f>
        <v>0</v>
      </c>
      <c r="E68" s="11">
        <f>'[24]Cumulative Stats'!E112</f>
        <v>0</v>
      </c>
      <c r="F68" s="60">
        <f>'[24]Cumulative Stats'!F112</f>
        <v>0</v>
      </c>
      <c r="G68" s="14">
        <f>'[24]Cumulative Stats'!G112</f>
        <v>0</v>
      </c>
      <c r="H68" s="14">
        <f>'[24]Cumulative Stats'!H112</f>
        <v>0</v>
      </c>
      <c r="I68" s="14">
        <f>'[24]Cumulative Stats'!I112</f>
        <v>0</v>
      </c>
      <c r="J68" s="11">
        <f>'[24]Cumulative Stats'!J112</f>
        <v>0</v>
      </c>
      <c r="K68" s="11">
        <f>'[24]Cumulative Stats'!K112</f>
        <v>0</v>
      </c>
      <c r="L68" s="11">
        <f>'[24]Cumulative Stats'!L112</f>
        <v>0</v>
      </c>
      <c r="M68" s="11">
        <f>IF(D68=0,0,F68/D68)</f>
        <v>0</v>
      </c>
      <c r="N68" s="11">
        <f>'[24]Cumulative Stats'!M112</f>
        <v>0</v>
      </c>
      <c r="O68">
        <f>'[24]Cumulative Stats'!N112</f>
        <v>0</v>
      </c>
      <c r="P68">
        <f>'[24]Cumulative Stats'!O112</f>
        <v>0</v>
      </c>
      <c r="Q68" s="11">
        <f>IF(P68+C68=0,0,+P68/(P68+C68)*100)</f>
        <v>0</v>
      </c>
      <c r="R68">
        <f>IF(C68&gt;=$B$1*12,1,IF(C68+P68=0,-1,0))</f>
        <v>-1</v>
      </c>
      <c r="S68">
        <f>IF(C68&gt;=$V$31*$B$1,1,0)</f>
        <v>0</v>
      </c>
    </row>
    <row r="69" spans="1:21">
      <c r="A69" t="str">
        <f>'[16]Cumulative Stats'!A108</f>
        <v>Evans</v>
      </c>
      <c r="B69" t="str">
        <f>'[16]Cumulative Stats'!B108</f>
        <v>Chi</v>
      </c>
      <c r="C69">
        <f>'[16]Cumulative Stats'!C108</f>
        <v>0</v>
      </c>
      <c r="D69">
        <f>'[16]Cumulative Stats'!D108</f>
        <v>0</v>
      </c>
      <c r="E69" s="11">
        <f>'[16]Cumulative Stats'!E108</f>
        <v>0</v>
      </c>
      <c r="F69" s="60">
        <f>'[16]Cumulative Stats'!F108</f>
        <v>0</v>
      </c>
      <c r="G69" s="14">
        <f>'[16]Cumulative Stats'!G108</f>
        <v>0</v>
      </c>
      <c r="H69" s="14">
        <f>'[16]Cumulative Stats'!H108</f>
        <v>0</v>
      </c>
      <c r="I69" s="14">
        <f>'[16]Cumulative Stats'!I108</f>
        <v>0</v>
      </c>
      <c r="J69" s="11">
        <f>'[16]Cumulative Stats'!J108</f>
        <v>0</v>
      </c>
      <c r="K69" s="11">
        <f>'[16]Cumulative Stats'!K108</f>
        <v>0</v>
      </c>
      <c r="L69" s="11">
        <f>'[16]Cumulative Stats'!L108</f>
        <v>0</v>
      </c>
      <c r="M69" s="11">
        <f>IF(D69=0,0,F69/D69)</f>
        <v>0</v>
      </c>
      <c r="N69" s="11">
        <f>'[16]Cumulative Stats'!M108</f>
        <v>0</v>
      </c>
      <c r="O69" s="12">
        <f>'[16]Cumulative Stats'!N108</f>
        <v>0</v>
      </c>
      <c r="P69">
        <f>'[16]Cumulative Stats'!O108</f>
        <v>0</v>
      </c>
      <c r="Q69" s="11">
        <f>IF(P69+C69=0,0,+P69/(P69+C69)*100)</f>
        <v>0</v>
      </c>
      <c r="R69">
        <f>IF(C69&gt;=$B$1*12,1,IF(C69+P69=0,-1,0))</f>
        <v>-1</v>
      </c>
      <c r="S69">
        <f>IF(C69&gt;=$V$31*$B$1,1,0)</f>
        <v>0</v>
      </c>
      <c r="T69" s="4">
        <f>+M69-S69</f>
        <v>0</v>
      </c>
    </row>
    <row r="70" spans="1:21">
      <c r="A70" s="63" t="str">
        <f>'[20]Cumulative Stats'!A111</f>
        <v>Ferragamo</v>
      </c>
      <c r="B70" s="63" t="str">
        <f>'[20]Cumulative Stats'!B111</f>
        <v>LA</v>
      </c>
      <c r="C70" s="63">
        <f>'[20]Cumulative Stats'!C111</f>
        <v>0</v>
      </c>
      <c r="D70" s="63">
        <f>'[20]Cumulative Stats'!D111</f>
        <v>0</v>
      </c>
      <c r="E70" s="76">
        <f>'[20]Cumulative Stats'!E111</f>
        <v>0</v>
      </c>
      <c r="F70" s="64">
        <f>'[20]Cumulative Stats'!F111</f>
        <v>0</v>
      </c>
      <c r="G70" s="65">
        <f>'[20]Cumulative Stats'!G111</f>
        <v>0</v>
      </c>
      <c r="H70" s="65">
        <f>'[20]Cumulative Stats'!H111</f>
        <v>0</v>
      </c>
      <c r="I70" s="65">
        <f>'[20]Cumulative Stats'!I111</f>
        <v>0</v>
      </c>
      <c r="J70" s="76">
        <f>'[20]Cumulative Stats'!J111</f>
        <v>0</v>
      </c>
      <c r="K70" s="76">
        <f>'[20]Cumulative Stats'!K111</f>
        <v>0</v>
      </c>
      <c r="L70" s="76">
        <f>'[20]Cumulative Stats'!L111</f>
        <v>0</v>
      </c>
      <c r="M70" s="76">
        <f>IF(D70=0,0,F70/D70)</f>
        <v>0</v>
      </c>
      <c r="N70" s="76">
        <f>'[20]Cumulative Stats'!M111</f>
        <v>0</v>
      </c>
      <c r="O70" s="63">
        <f>'[20]Cumulative Stats'!N111</f>
        <v>0</v>
      </c>
      <c r="P70" s="63">
        <f>'[20]Cumulative Stats'!O111</f>
        <v>0</v>
      </c>
      <c r="Q70" s="76">
        <f>IF(P70+C70=0,0,+P70/(P70+C70)*100)</f>
        <v>0</v>
      </c>
      <c r="R70">
        <f>IF(C70&gt;=$B$1*12,1,IF(C70+P70=0,-1,0))</f>
        <v>-1</v>
      </c>
      <c r="S70">
        <f>IF(C70&gt;=$V$31*$B$1,1,0)</f>
        <v>0</v>
      </c>
      <c r="T70" s="4">
        <f>+M70-S70</f>
        <v>0</v>
      </c>
      <c r="U70" s="4">
        <f>AVERAGE(T41:T70)</f>
        <v>0</v>
      </c>
    </row>
    <row r="71" spans="1:21">
      <c r="A71" t="str">
        <f>'[8]Cumulative Stats'!A108</f>
        <v>Griese</v>
      </c>
      <c r="B71" t="str">
        <f>'[8]Cumulative Stats'!B108</f>
        <v>Mia</v>
      </c>
      <c r="C71">
        <f>'[8]Cumulative Stats'!C108</f>
        <v>0</v>
      </c>
      <c r="D71">
        <f>'[8]Cumulative Stats'!D108</f>
        <v>0</v>
      </c>
      <c r="E71" s="11">
        <f>'[8]Cumulative Stats'!E108</f>
        <v>0</v>
      </c>
      <c r="F71" s="60">
        <f>'[8]Cumulative Stats'!F108</f>
        <v>0</v>
      </c>
      <c r="G71" s="14">
        <f>'[8]Cumulative Stats'!G108</f>
        <v>0</v>
      </c>
      <c r="H71" s="14">
        <f>'[8]Cumulative Stats'!H108</f>
        <v>0</v>
      </c>
      <c r="I71" s="14">
        <f>'[8]Cumulative Stats'!I108</f>
        <v>0</v>
      </c>
      <c r="J71" s="11">
        <f>'[8]Cumulative Stats'!J108</f>
        <v>0</v>
      </c>
      <c r="K71" s="11">
        <f>'[8]Cumulative Stats'!K108</f>
        <v>0</v>
      </c>
      <c r="L71" s="11">
        <f>'[8]Cumulative Stats'!L108</f>
        <v>0</v>
      </c>
      <c r="M71" s="11">
        <f>IF(D71=0,0,F71/D71)</f>
        <v>0</v>
      </c>
      <c r="N71" s="11">
        <f>'[8]Cumulative Stats'!M108</f>
        <v>0</v>
      </c>
      <c r="O71" s="12">
        <f>'[8]Cumulative Stats'!N108</f>
        <v>0</v>
      </c>
      <c r="P71">
        <f>'[8]Cumulative Stats'!O108</f>
        <v>0</v>
      </c>
      <c r="Q71" s="11">
        <f>IF(P71+C71=0,0,+P71/(P71+C71)*100)</f>
        <v>0</v>
      </c>
      <c r="R71" s="63">
        <f>IF(C71&gt;=$B$1*12,1,IF(C71+P71=0,-1,0))</f>
        <v>-1</v>
      </c>
      <c r="S71">
        <f>IF(C71&gt;=$V$31*$B$1,1,0)</f>
        <v>0</v>
      </c>
    </row>
    <row r="72" spans="1:21">
      <c r="A72" t="str">
        <f>'[3]Cumulative Stats'!A109</f>
        <v>Griffin,A</v>
      </c>
      <c r="B72" t="str">
        <f>'[3]Cumulative Stats'!B109</f>
        <v>Cin</v>
      </c>
      <c r="C72">
        <f>'[3]Cumulative Stats'!C109</f>
        <v>0</v>
      </c>
      <c r="D72">
        <f>'[3]Cumulative Stats'!D109</f>
        <v>0</v>
      </c>
      <c r="E72" s="11">
        <f>'[3]Cumulative Stats'!E109</f>
        <v>0</v>
      </c>
      <c r="F72" s="60">
        <f>'[3]Cumulative Stats'!F109</f>
        <v>0</v>
      </c>
      <c r="G72" s="14">
        <f>'[3]Cumulative Stats'!G109</f>
        <v>0</v>
      </c>
      <c r="H72" s="14">
        <f>'[3]Cumulative Stats'!H109</f>
        <v>0</v>
      </c>
      <c r="I72" s="14">
        <f>'[3]Cumulative Stats'!I109</f>
        <v>0</v>
      </c>
      <c r="J72" s="11">
        <f>'[3]Cumulative Stats'!J109</f>
        <v>0</v>
      </c>
      <c r="K72" s="11">
        <f>'[3]Cumulative Stats'!K109</f>
        <v>0</v>
      </c>
      <c r="L72" s="11">
        <f>'[3]Cumulative Stats'!L109</f>
        <v>0</v>
      </c>
      <c r="M72" s="11">
        <f>IF(D72=0,0,F72/D72)</f>
        <v>0</v>
      </c>
      <c r="N72" s="11">
        <f>'[3]Cumulative Stats'!M109</f>
        <v>0</v>
      </c>
      <c r="O72">
        <f>'[3]Cumulative Stats'!N109</f>
        <v>0</v>
      </c>
      <c r="P72">
        <f>'[3]Cumulative Stats'!O109</f>
        <v>0</v>
      </c>
      <c r="Q72" s="11">
        <f>IF(P72+C72=0,0,+P72/(P72+C72)*100)</f>
        <v>0</v>
      </c>
      <c r="R72" s="63">
        <f>IF(C72&gt;=$B$1*12,1,IF(C72+P72=0,-1,0))</f>
        <v>-1</v>
      </c>
      <c r="S72">
        <f>IF(C72&gt;=$V$31*$B$1,1,0)</f>
        <v>0</v>
      </c>
    </row>
    <row r="73" spans="1:21">
      <c r="A73" s="63" t="str">
        <f>'[16]Cumulative Stats'!A109</f>
        <v>Harper</v>
      </c>
      <c r="B73" s="63" t="str">
        <f>'[16]Cumulative Stats'!B109</f>
        <v>Chi</v>
      </c>
      <c r="C73" s="63">
        <f>'[16]Cumulative Stats'!C109</f>
        <v>0</v>
      </c>
      <c r="D73" s="63">
        <f>'[16]Cumulative Stats'!D109</f>
        <v>0</v>
      </c>
      <c r="E73" s="76">
        <f>'[16]Cumulative Stats'!E109</f>
        <v>0</v>
      </c>
      <c r="F73" s="64">
        <f>'[16]Cumulative Stats'!F109</f>
        <v>0</v>
      </c>
      <c r="G73" s="65">
        <f>'[16]Cumulative Stats'!G109</f>
        <v>0</v>
      </c>
      <c r="H73" s="65">
        <f>'[16]Cumulative Stats'!H109</f>
        <v>0</v>
      </c>
      <c r="I73" s="65">
        <f>'[16]Cumulative Stats'!I109</f>
        <v>0</v>
      </c>
      <c r="J73" s="76">
        <f>'[16]Cumulative Stats'!J109</f>
        <v>0</v>
      </c>
      <c r="K73" s="76">
        <f>'[16]Cumulative Stats'!K109</f>
        <v>0</v>
      </c>
      <c r="L73" s="76">
        <f>'[16]Cumulative Stats'!L109</f>
        <v>0</v>
      </c>
      <c r="M73" s="76">
        <f>IF(D73=0,0,F73/D73)</f>
        <v>0</v>
      </c>
      <c r="N73" s="76">
        <f>'[16]Cumulative Stats'!M109</f>
        <v>0</v>
      </c>
      <c r="O73" s="63">
        <f>'[16]Cumulative Stats'!N109</f>
        <v>0</v>
      </c>
      <c r="P73" s="63">
        <f>'[16]Cumulative Stats'!O109</f>
        <v>0</v>
      </c>
      <c r="Q73" s="76">
        <f>IF(P73+C73=0,0,+P73/(P73+C73)*100)</f>
        <v>0</v>
      </c>
      <c r="R73">
        <f>IF(C73&gt;=$B$1*12,1,IF(C73+P73=0,-1,0))</f>
        <v>-1</v>
      </c>
      <c r="S73">
        <f>IF(C73&gt;=$V$31*$B$1,1,0)</f>
        <v>0</v>
      </c>
    </row>
    <row r="74" spans="1:21">
      <c r="A74" s="63" t="str">
        <f>'[22]Cumulative Stats'!A107</f>
        <v>Harris</v>
      </c>
      <c r="B74" s="63" t="str">
        <f>'[22]Cumulative Stats'!B107</f>
        <v>NO</v>
      </c>
      <c r="C74" s="63">
        <f>'[22]Cumulative Stats'!C107</f>
        <v>0</v>
      </c>
      <c r="D74" s="63">
        <f>'[22]Cumulative Stats'!D107</f>
        <v>0</v>
      </c>
      <c r="E74" s="76">
        <f>'[22]Cumulative Stats'!E107</f>
        <v>0</v>
      </c>
      <c r="F74" s="64">
        <f>'[22]Cumulative Stats'!F107</f>
        <v>0</v>
      </c>
      <c r="G74" s="65">
        <f>'[22]Cumulative Stats'!G107</f>
        <v>0</v>
      </c>
      <c r="H74" s="65">
        <f>'[22]Cumulative Stats'!H107</f>
        <v>0</v>
      </c>
      <c r="I74" s="65">
        <f>'[22]Cumulative Stats'!I107</f>
        <v>0</v>
      </c>
      <c r="J74" s="76">
        <f>'[22]Cumulative Stats'!J107</f>
        <v>0</v>
      </c>
      <c r="K74" s="76">
        <f>'[22]Cumulative Stats'!K107</f>
        <v>0</v>
      </c>
      <c r="L74" s="76">
        <f>'[22]Cumulative Stats'!L107</f>
        <v>0</v>
      </c>
      <c r="M74" s="76">
        <f>IF(D74=0,0,F74/D74)</f>
        <v>0</v>
      </c>
      <c r="N74" s="76">
        <f>'[22]Cumulative Stats'!M107</f>
        <v>0</v>
      </c>
      <c r="O74" s="63">
        <f>'[22]Cumulative Stats'!N107</f>
        <v>0</v>
      </c>
      <c r="P74" s="63">
        <f>'[22]Cumulative Stats'!O107</f>
        <v>0</v>
      </c>
      <c r="Q74" s="76">
        <f>IF(P74+C74=0,0,+P74/(P74+C74)*100)</f>
        <v>0</v>
      </c>
      <c r="R74">
        <f>IF(C74&gt;=$B$1*12,1,IF(C74+P74=0,-1,0))</f>
        <v>-1</v>
      </c>
      <c r="S74">
        <f>IF(C74&gt;=$V$31*$B$1,1,0)</f>
        <v>0</v>
      </c>
    </row>
    <row r="75" spans="1:21">
      <c r="A75" t="str">
        <f>'[12]Cumulative Stats'!A108</f>
        <v>Harris</v>
      </c>
      <c r="B75" t="str">
        <f>'[12]Cumulative Stats'!B108</f>
        <v>Pit</v>
      </c>
      <c r="C75">
        <f>'[12]Cumulative Stats'!C108</f>
        <v>0</v>
      </c>
      <c r="D75">
        <f>'[12]Cumulative Stats'!D108</f>
        <v>0</v>
      </c>
      <c r="E75" s="11">
        <f>'[12]Cumulative Stats'!E108</f>
        <v>0</v>
      </c>
      <c r="F75" s="60">
        <f>'[12]Cumulative Stats'!F108</f>
        <v>0</v>
      </c>
      <c r="G75" s="14">
        <f>'[12]Cumulative Stats'!G108</f>
        <v>0</v>
      </c>
      <c r="H75" s="14">
        <f>'[12]Cumulative Stats'!H108</f>
        <v>0</v>
      </c>
      <c r="I75" s="14">
        <f>'[12]Cumulative Stats'!I108</f>
        <v>0</v>
      </c>
      <c r="J75" s="11">
        <f>'[12]Cumulative Stats'!J108</f>
        <v>0</v>
      </c>
      <c r="K75" s="11">
        <f>'[12]Cumulative Stats'!K108</f>
        <v>0</v>
      </c>
      <c r="L75" s="11">
        <f>'[12]Cumulative Stats'!L108</f>
        <v>0</v>
      </c>
      <c r="M75" s="11">
        <f>IF(D75=0,0,F75/D75)</f>
        <v>0</v>
      </c>
      <c r="N75" s="11">
        <f>'[12]Cumulative Stats'!M108</f>
        <v>0</v>
      </c>
      <c r="O75" s="12">
        <f>'[12]Cumulative Stats'!N108</f>
        <v>0</v>
      </c>
      <c r="P75">
        <f>'[12]Cumulative Stats'!O108</f>
        <v>0</v>
      </c>
      <c r="Q75" s="11">
        <f>IF(P75+C75=0,0,+P75/(P75+C75)*100)</f>
        <v>0</v>
      </c>
      <c r="R75">
        <f>IF(C75&gt;=$B$1*12,1,IF(C75+P75=0,-1,0))</f>
        <v>-1</v>
      </c>
      <c r="S75">
        <f>IF(C75&gt;=$V$31*$B$1,1,0)</f>
        <v>0</v>
      </c>
    </row>
    <row r="76" spans="1:21">
      <c r="A76" t="str">
        <f>'[3]Cumulative Stats'!A110</f>
        <v>Hertel</v>
      </c>
      <c r="B76" t="str">
        <f>'[3]Cumulative Stats'!B110</f>
        <v>Cin</v>
      </c>
      <c r="C76">
        <f>'[3]Cumulative Stats'!C110</f>
        <v>0</v>
      </c>
      <c r="D76">
        <f>'[3]Cumulative Stats'!D110</f>
        <v>0</v>
      </c>
      <c r="E76" s="11">
        <f>'[3]Cumulative Stats'!E110</f>
        <v>0</v>
      </c>
      <c r="F76" s="60">
        <f>'[3]Cumulative Stats'!F110</f>
        <v>0</v>
      </c>
      <c r="G76" s="14">
        <f>'[3]Cumulative Stats'!G110</f>
        <v>0</v>
      </c>
      <c r="H76" s="14">
        <f>'[3]Cumulative Stats'!H110</f>
        <v>0</v>
      </c>
      <c r="I76" s="14">
        <f>'[3]Cumulative Stats'!I110</f>
        <v>0</v>
      </c>
      <c r="J76" s="11">
        <f>'[3]Cumulative Stats'!J110</f>
        <v>0</v>
      </c>
      <c r="K76" s="11">
        <f>'[3]Cumulative Stats'!K110</f>
        <v>0</v>
      </c>
      <c r="L76" s="11">
        <f>'[3]Cumulative Stats'!L110</f>
        <v>0</v>
      </c>
      <c r="M76" s="11">
        <f>IF(D76=0,0,F76/D76)</f>
        <v>0</v>
      </c>
      <c r="N76" s="11">
        <f>'[3]Cumulative Stats'!M110</f>
        <v>0</v>
      </c>
      <c r="O76">
        <f>'[3]Cumulative Stats'!N110</f>
        <v>0</v>
      </c>
      <c r="P76">
        <f>'[3]Cumulative Stats'!O110</f>
        <v>0</v>
      </c>
      <c r="Q76" s="11">
        <f>IF(P76+C76=0,0,+P76/(P76+C76)*100)</f>
        <v>0</v>
      </c>
      <c r="R76">
        <f>IF(C76&gt;=$B$1*12,1,IF(C76+P76=0,-1,0))</f>
        <v>-1</v>
      </c>
      <c r="S76">
        <f>IF(C76&gt;=$V$31*$B$1,1,0)</f>
        <v>0</v>
      </c>
    </row>
    <row r="77" spans="1:21">
      <c r="A77" t="str">
        <f>'[4]Cumulative Stats'!A108</f>
        <v>Hill</v>
      </c>
      <c r="B77" t="str">
        <f>'[4]Cumulative Stats'!B108</f>
        <v>Cle</v>
      </c>
      <c r="C77">
        <f>'[4]Cumulative Stats'!C108</f>
        <v>0</v>
      </c>
      <c r="D77">
        <f>'[4]Cumulative Stats'!D108</f>
        <v>0</v>
      </c>
      <c r="E77" s="11">
        <f>'[4]Cumulative Stats'!E108</f>
        <v>0</v>
      </c>
      <c r="F77" s="60">
        <f>'[4]Cumulative Stats'!F108</f>
        <v>0</v>
      </c>
      <c r="G77" s="14">
        <f>'[4]Cumulative Stats'!G108</f>
        <v>0</v>
      </c>
      <c r="H77" s="14">
        <f>'[4]Cumulative Stats'!H108</f>
        <v>0</v>
      </c>
      <c r="I77" s="14">
        <f>'[4]Cumulative Stats'!I108</f>
        <v>0</v>
      </c>
      <c r="J77" s="11">
        <f>'[4]Cumulative Stats'!J108</f>
        <v>0</v>
      </c>
      <c r="K77" s="11">
        <f>'[4]Cumulative Stats'!K108</f>
        <v>0</v>
      </c>
      <c r="L77" s="11">
        <f>'[4]Cumulative Stats'!L108</f>
        <v>0</v>
      </c>
      <c r="M77" s="11">
        <f>IF(D77=0,0,F77/D77)</f>
        <v>0</v>
      </c>
      <c r="N77" s="11">
        <f>'[4]Cumulative Stats'!M108</f>
        <v>0</v>
      </c>
      <c r="O77">
        <f>'[4]Cumulative Stats'!N108</f>
        <v>0</v>
      </c>
      <c r="P77">
        <f>'[4]Cumulative Stats'!O108</f>
        <v>0</v>
      </c>
      <c r="Q77" s="11">
        <f>IF(P77+C77=0,0,+P77/(P77+C77)*100)</f>
        <v>0</v>
      </c>
      <c r="R77" s="63">
        <f>IF(C77&gt;=$B$1*12,1,IF(C77+P77=0,-1,0))</f>
        <v>-1</v>
      </c>
      <c r="S77">
        <f>IF(C77&gt;=$V$31*$B$1,1,0)</f>
        <v>0</v>
      </c>
    </row>
    <row r="78" spans="1:21">
      <c r="A78" t="str">
        <f>'[23]Cumulative Stats'!A110</f>
        <v>Jennings</v>
      </c>
      <c r="B78" s="1" t="str">
        <f>'[23]Cumulative Stats'!B110</f>
        <v>NYG</v>
      </c>
      <c r="C78">
        <f>'[23]Cumulative Stats'!C110</f>
        <v>0</v>
      </c>
      <c r="D78">
        <f>'[23]Cumulative Stats'!D110</f>
        <v>0</v>
      </c>
      <c r="E78" s="11">
        <f>'[23]Cumulative Stats'!E110</f>
        <v>0</v>
      </c>
      <c r="F78" s="60">
        <f>'[23]Cumulative Stats'!F110</f>
        <v>0</v>
      </c>
      <c r="G78" s="14">
        <f>'[23]Cumulative Stats'!G110</f>
        <v>0</v>
      </c>
      <c r="H78" s="14">
        <f>'[23]Cumulative Stats'!H110</f>
        <v>0</v>
      </c>
      <c r="I78" s="14">
        <f>'[23]Cumulative Stats'!I110</f>
        <v>0</v>
      </c>
      <c r="J78" s="11">
        <f>'[23]Cumulative Stats'!J110</f>
        <v>0</v>
      </c>
      <c r="K78" s="11">
        <f>'[23]Cumulative Stats'!K110</f>
        <v>0</v>
      </c>
      <c r="L78" s="11">
        <f>'[23]Cumulative Stats'!L110</f>
        <v>0</v>
      </c>
      <c r="M78" s="11">
        <f>IF(D78=0,0,F78/D78)</f>
        <v>0</v>
      </c>
      <c r="N78" s="11">
        <f>'[23]Cumulative Stats'!M110</f>
        <v>0</v>
      </c>
      <c r="O78" s="12">
        <f>'[23]Cumulative Stats'!N110</f>
        <v>0</v>
      </c>
      <c r="P78">
        <f>'[23]Cumulative Stats'!O110</f>
        <v>0</v>
      </c>
      <c r="Q78" s="11">
        <f>IF(P78+C78=0,0,+P78/(P78+C78)*100)</f>
        <v>0</v>
      </c>
      <c r="R78">
        <f>IF(C78&gt;=$B$1*12,1,IF(C78+P78=0,-1,0))</f>
        <v>-1</v>
      </c>
      <c r="S78" s="63">
        <f>IF(C78&gt;=$V$31*$B$1,1,0)</f>
        <v>0</v>
      </c>
    </row>
    <row r="79" spans="1:21">
      <c r="A79" t="str">
        <f>'[9]Cumulative Stats'!A108</f>
        <v>Johnson</v>
      </c>
      <c r="B79" t="str">
        <f>'[9]Cumulative Stats'!B108</f>
        <v>NE</v>
      </c>
      <c r="C79">
        <f>'[9]Cumulative Stats'!C108</f>
        <v>0</v>
      </c>
      <c r="D79">
        <f>'[9]Cumulative Stats'!D108</f>
        <v>0</v>
      </c>
      <c r="E79" s="11">
        <f>'[9]Cumulative Stats'!E108</f>
        <v>0</v>
      </c>
      <c r="F79" s="60">
        <f>'[9]Cumulative Stats'!F108</f>
        <v>0</v>
      </c>
      <c r="G79" s="14">
        <f>'[9]Cumulative Stats'!G108</f>
        <v>0</v>
      </c>
      <c r="H79" s="14">
        <f>'[9]Cumulative Stats'!H108</f>
        <v>0</v>
      </c>
      <c r="I79" s="14">
        <f>'[9]Cumulative Stats'!I108</f>
        <v>0</v>
      </c>
      <c r="J79" s="11">
        <f>'[9]Cumulative Stats'!J108</f>
        <v>0</v>
      </c>
      <c r="K79" s="11">
        <f>'[9]Cumulative Stats'!K108</f>
        <v>0</v>
      </c>
      <c r="L79" s="11">
        <f>'[9]Cumulative Stats'!L108</f>
        <v>0</v>
      </c>
      <c r="M79" s="11">
        <f>IF(D79=0,0,F79/D79)</f>
        <v>0</v>
      </c>
      <c r="N79" s="11">
        <f>'[9]Cumulative Stats'!M108</f>
        <v>0</v>
      </c>
      <c r="O79" s="12">
        <f>'[9]Cumulative Stats'!N108</f>
        <v>0</v>
      </c>
      <c r="P79">
        <f>'[9]Cumulative Stats'!O108</f>
        <v>0</v>
      </c>
      <c r="Q79" s="11">
        <f>IF(P79+C79=0,0,+P79/(P79+C79)*100)</f>
        <v>0</v>
      </c>
      <c r="R79">
        <f>IF(C79&gt;=$B$1*12,1,IF(C79+P79=0,-1,0))</f>
        <v>-1</v>
      </c>
      <c r="S79">
        <f>IF(C79&gt;=$V$31*$B$1,1,0)</f>
        <v>0</v>
      </c>
    </row>
    <row r="80" spans="1:21">
      <c r="A80" t="str">
        <f>'[1]Cumulative Stats'!A107</f>
        <v>Jones</v>
      </c>
      <c r="B80" t="str">
        <f>'[1]Cumulative Stats'!B107</f>
        <v>Bal</v>
      </c>
      <c r="C80">
        <f>'[1]Cumulative Stats'!C107</f>
        <v>0</v>
      </c>
      <c r="D80">
        <f>'[1]Cumulative Stats'!D107</f>
        <v>0</v>
      </c>
      <c r="E80" s="11">
        <f>'[1]Cumulative Stats'!E107</f>
        <v>0</v>
      </c>
      <c r="F80" s="60">
        <f>'[1]Cumulative Stats'!F107</f>
        <v>0</v>
      </c>
      <c r="G80" s="14">
        <f>'[1]Cumulative Stats'!G107</f>
        <v>0</v>
      </c>
      <c r="H80" s="14">
        <f>'[1]Cumulative Stats'!H107</f>
        <v>0</v>
      </c>
      <c r="I80" s="14">
        <f>'[1]Cumulative Stats'!I107</f>
        <v>0</v>
      </c>
      <c r="J80" s="11">
        <f>'[1]Cumulative Stats'!J107</f>
        <v>0</v>
      </c>
      <c r="K80" s="11">
        <f>'[1]Cumulative Stats'!K107</f>
        <v>0</v>
      </c>
      <c r="L80" s="11">
        <f>'[1]Cumulative Stats'!L107</f>
        <v>0</v>
      </c>
      <c r="M80" s="11">
        <f>IF(D80=0,0,F80/D80)</f>
        <v>0</v>
      </c>
      <c r="N80" s="11">
        <f>'[1]Cumulative Stats'!M107</f>
        <v>0</v>
      </c>
      <c r="O80" s="12">
        <f>'[1]Cumulative Stats'!N107</f>
        <v>0</v>
      </c>
      <c r="P80">
        <f>'[1]Cumulative Stats'!O107</f>
        <v>0</v>
      </c>
      <c r="Q80" s="11">
        <f>IF(P80+C80=0,0,+P80/(P80+C80)*100)</f>
        <v>0</v>
      </c>
      <c r="R80" s="63">
        <f>IF(C80&gt;=$B$1*12,1,IF(C80+P80=0,-1,0))</f>
        <v>-1</v>
      </c>
      <c r="S80">
        <f>IF(C80&gt;=$V$31*$B$1,1,0)</f>
        <v>0</v>
      </c>
    </row>
    <row r="81" spans="1:19">
      <c r="A81" t="str">
        <f>'[28]Cumulative Stats'!A108</f>
        <v>Kilmer</v>
      </c>
      <c r="B81" t="str">
        <f>'[28]Cumulative Stats'!B108</f>
        <v>Was</v>
      </c>
      <c r="C81">
        <f>'[28]Cumulative Stats'!C108</f>
        <v>0</v>
      </c>
      <c r="D81">
        <f>'[28]Cumulative Stats'!D108</f>
        <v>0</v>
      </c>
      <c r="E81" s="11">
        <f>'[28]Cumulative Stats'!E108</f>
        <v>0</v>
      </c>
      <c r="F81" s="60">
        <f>'[28]Cumulative Stats'!F108</f>
        <v>0</v>
      </c>
      <c r="G81" s="14">
        <f>'[28]Cumulative Stats'!G108</f>
        <v>0</v>
      </c>
      <c r="H81" s="14">
        <f>'[28]Cumulative Stats'!H108</f>
        <v>0</v>
      </c>
      <c r="I81" s="14">
        <f>'[28]Cumulative Stats'!I108</f>
        <v>0</v>
      </c>
      <c r="J81" s="11">
        <f>'[28]Cumulative Stats'!J108</f>
        <v>0</v>
      </c>
      <c r="K81" s="11">
        <f>'[28]Cumulative Stats'!K108</f>
        <v>0</v>
      </c>
      <c r="L81" s="11">
        <f>'[28]Cumulative Stats'!L108</f>
        <v>0</v>
      </c>
      <c r="M81" s="11">
        <f>IF(D81=0,0,F81/D81)</f>
        <v>0</v>
      </c>
      <c r="N81" s="11">
        <f>'[28]Cumulative Stats'!M108</f>
        <v>0</v>
      </c>
      <c r="O81">
        <f>'[28]Cumulative Stats'!N108</f>
        <v>0</v>
      </c>
      <c r="P81">
        <f>'[28]Cumulative Stats'!O108</f>
        <v>0</v>
      </c>
      <c r="Q81" s="11">
        <f>IF(P81+C81=0,0,+P81/(P81+C81)*100)</f>
        <v>0</v>
      </c>
      <c r="R81">
        <f>IF(C81&gt;=$B$1*12,1,IF(C81+P81=0,-1,0))</f>
        <v>-1</v>
      </c>
      <c r="S81">
        <f>IF(C81&gt;=$V$31*$B$1,1,0)</f>
        <v>0</v>
      </c>
    </row>
    <row r="82" spans="1:19">
      <c r="A82" t="str">
        <f>'[18]Cumulative Stats'!A112</f>
        <v>King</v>
      </c>
      <c r="B82" t="str">
        <f>'[18]Cumulative Stats'!B112</f>
        <v>Det</v>
      </c>
      <c r="C82">
        <f>'[18]Cumulative Stats'!C112</f>
        <v>0</v>
      </c>
      <c r="D82">
        <f>'[18]Cumulative Stats'!D112</f>
        <v>0</v>
      </c>
      <c r="E82" s="11">
        <f>'[18]Cumulative Stats'!E112</f>
        <v>0</v>
      </c>
      <c r="F82" s="60">
        <f>'[18]Cumulative Stats'!F112</f>
        <v>0</v>
      </c>
      <c r="G82" s="14">
        <f>'[18]Cumulative Stats'!G112</f>
        <v>0</v>
      </c>
      <c r="H82" s="14">
        <f>'[18]Cumulative Stats'!H112</f>
        <v>0</v>
      </c>
      <c r="I82" s="14">
        <f>'[18]Cumulative Stats'!I112</f>
        <v>0</v>
      </c>
      <c r="J82" s="11">
        <f>'[18]Cumulative Stats'!J112</f>
        <v>0</v>
      </c>
      <c r="K82" s="11">
        <f>'[18]Cumulative Stats'!K112</f>
        <v>0</v>
      </c>
      <c r="L82" s="11">
        <f>'[18]Cumulative Stats'!L112</f>
        <v>0</v>
      </c>
      <c r="M82" s="11">
        <f>IF(D82=0,0,F82/D82)</f>
        <v>0</v>
      </c>
      <c r="N82" s="11">
        <f>'[18]Cumulative Stats'!M112</f>
        <v>0</v>
      </c>
      <c r="O82">
        <f>'[18]Cumulative Stats'!N112</f>
        <v>0</v>
      </c>
      <c r="P82">
        <f>'[18]Cumulative Stats'!O112</f>
        <v>0</v>
      </c>
      <c r="Q82" s="11">
        <f>IF(P82+C82=0,0,+P82/(P82+C82)*100)</f>
        <v>0</v>
      </c>
      <c r="R82">
        <f>IF(C82&gt;=$B$1*12,1,IF(C82+P82=0,-1,0))</f>
        <v>-1</v>
      </c>
      <c r="S82">
        <f>IF(C82&gt;=$V$31*$B$1,1,0)</f>
        <v>0</v>
      </c>
    </row>
    <row r="83" spans="1:19">
      <c r="A83" t="str">
        <f>'[12]Cumulative Stats'!A109</f>
        <v>Kruczek</v>
      </c>
      <c r="B83" t="str">
        <f>'[12]Cumulative Stats'!B109</f>
        <v>Pit</v>
      </c>
      <c r="C83">
        <f>'[12]Cumulative Stats'!C109</f>
        <v>0</v>
      </c>
      <c r="D83">
        <f>'[12]Cumulative Stats'!D109</f>
        <v>0</v>
      </c>
      <c r="E83" s="11">
        <f>'[12]Cumulative Stats'!E109</f>
        <v>0</v>
      </c>
      <c r="F83" s="60">
        <f>'[12]Cumulative Stats'!F109</f>
        <v>0</v>
      </c>
      <c r="G83" s="14">
        <f>'[12]Cumulative Stats'!G109</f>
        <v>0</v>
      </c>
      <c r="H83" s="14">
        <f>'[12]Cumulative Stats'!H109</f>
        <v>0</v>
      </c>
      <c r="I83" s="14">
        <f>'[12]Cumulative Stats'!I109</f>
        <v>0</v>
      </c>
      <c r="J83" s="11">
        <f>'[12]Cumulative Stats'!J109</f>
        <v>0</v>
      </c>
      <c r="K83" s="11">
        <f>'[12]Cumulative Stats'!K109</f>
        <v>0</v>
      </c>
      <c r="L83" s="11">
        <f>'[12]Cumulative Stats'!L109</f>
        <v>0</v>
      </c>
      <c r="M83" s="11">
        <f>IF(D83=0,0,F83/D83)</f>
        <v>0</v>
      </c>
      <c r="N83" s="11">
        <f>'[12]Cumulative Stats'!M109</f>
        <v>0</v>
      </c>
      <c r="O83" s="12">
        <f>'[12]Cumulative Stats'!N109</f>
        <v>0</v>
      </c>
      <c r="P83">
        <f>'[12]Cumulative Stats'!O109</f>
        <v>0</v>
      </c>
      <c r="Q83" s="11">
        <f>IF(P83+C83=0,0,+P83/(P83+C83)*100)</f>
        <v>0</v>
      </c>
      <c r="R83">
        <f>IF(C83&gt;=$B$1*12,1,IF(C83+P83=0,-1,0))</f>
        <v>-1</v>
      </c>
      <c r="S83">
        <f>IF(C83&gt;=$V$31*$B$1,1,0)</f>
        <v>0</v>
      </c>
    </row>
    <row r="84" spans="1:19">
      <c r="A84" t="str">
        <f>'[21]Cumulative Stats'!A108</f>
        <v>Lee</v>
      </c>
      <c r="B84" t="str">
        <f>'[21]Cumulative Stats'!B108</f>
        <v>Min</v>
      </c>
      <c r="C84">
        <f>'[21]Cumulative Stats'!C108</f>
        <v>0</v>
      </c>
      <c r="D84">
        <f>'[21]Cumulative Stats'!D108</f>
        <v>0</v>
      </c>
      <c r="E84" s="11">
        <f>'[21]Cumulative Stats'!E108</f>
        <v>0</v>
      </c>
      <c r="F84" s="60">
        <f>'[21]Cumulative Stats'!F108</f>
        <v>0</v>
      </c>
      <c r="G84" s="14">
        <f>'[21]Cumulative Stats'!G108</f>
        <v>0</v>
      </c>
      <c r="H84" s="14">
        <f>'[21]Cumulative Stats'!H108</f>
        <v>0</v>
      </c>
      <c r="I84" s="14">
        <f>'[21]Cumulative Stats'!I108</f>
        <v>0</v>
      </c>
      <c r="J84" s="11">
        <f>'[21]Cumulative Stats'!J108</f>
        <v>0</v>
      </c>
      <c r="K84" s="11">
        <f>'[21]Cumulative Stats'!K108</f>
        <v>0</v>
      </c>
      <c r="L84" s="11">
        <f>'[21]Cumulative Stats'!L108</f>
        <v>0</v>
      </c>
      <c r="M84" s="11">
        <f>IF(D84=0,0,F84/D84)</f>
        <v>0</v>
      </c>
      <c r="N84" s="11">
        <f>'[21]Cumulative Stats'!M108</f>
        <v>0</v>
      </c>
      <c r="O84">
        <f>'[21]Cumulative Stats'!N108</f>
        <v>0</v>
      </c>
      <c r="P84">
        <f>'[21]Cumulative Stats'!O108</f>
        <v>0</v>
      </c>
      <c r="Q84" s="11">
        <f>IF(P84+C84=0,0,+P84/(P84+C84)*100)</f>
        <v>0</v>
      </c>
      <c r="R84" s="63">
        <f>IF(C84&gt;=$B$1*12,1,IF(C84+P84=0,-1,0))</f>
        <v>-1</v>
      </c>
      <c r="S84">
        <f>IF(C84&gt;=$V$31*$B$1,1,0)</f>
        <v>0</v>
      </c>
    </row>
    <row r="85" spans="1:19">
      <c r="A85" t="str">
        <f>'[19]Cumulative Stats'!A109</f>
        <v>Lofton</v>
      </c>
      <c r="B85" t="str">
        <f>'[19]Cumulative Stats'!B109</f>
        <v>GB</v>
      </c>
      <c r="C85">
        <f>'[19]Cumulative Stats'!C109</f>
        <v>0</v>
      </c>
      <c r="D85">
        <f>'[19]Cumulative Stats'!D109</f>
        <v>0</v>
      </c>
      <c r="E85" s="11">
        <f>'[19]Cumulative Stats'!E109</f>
        <v>0</v>
      </c>
      <c r="F85" s="60">
        <f>'[19]Cumulative Stats'!F109</f>
        <v>0</v>
      </c>
      <c r="G85" s="14">
        <f>'[19]Cumulative Stats'!G109</f>
        <v>0</v>
      </c>
      <c r="H85" s="14">
        <f>'[19]Cumulative Stats'!H109</f>
        <v>0</v>
      </c>
      <c r="I85" s="14">
        <f>'[19]Cumulative Stats'!I109</f>
        <v>0</v>
      </c>
      <c r="J85" s="11">
        <f>'[19]Cumulative Stats'!J109</f>
        <v>0</v>
      </c>
      <c r="K85" s="11">
        <f>'[19]Cumulative Stats'!K109</f>
        <v>0</v>
      </c>
      <c r="L85" s="11">
        <f>'[19]Cumulative Stats'!L109</f>
        <v>0</v>
      </c>
      <c r="M85" s="11">
        <f>IF(D85=0,0,F85/D85)</f>
        <v>0</v>
      </c>
      <c r="N85" s="11">
        <f>'[19]Cumulative Stats'!M109</f>
        <v>0</v>
      </c>
      <c r="O85">
        <f>'[19]Cumulative Stats'!N109</f>
        <v>0</v>
      </c>
      <c r="P85">
        <f>'[19]Cumulative Stats'!O109</f>
        <v>0</v>
      </c>
      <c r="Q85" s="11">
        <f>IF(P85+C85=0,0,+P85/(P85+C85)*100)</f>
        <v>0</v>
      </c>
      <c r="R85">
        <f>IF(C85&gt;=$B$1*12,1,IF(C85+P85=0,-1,0))</f>
        <v>-1</v>
      </c>
      <c r="S85" s="63">
        <f>IF(C85&gt;=$V$31*$B$1,1,0)</f>
        <v>0</v>
      </c>
    </row>
    <row r="86" spans="1:19">
      <c r="A86" t="str">
        <f>'[23]Cumulative Stats'!A111</f>
        <v>Mallory</v>
      </c>
      <c r="B86" t="str">
        <f>'[23]Cumulative Stats'!B111</f>
        <v>NYG</v>
      </c>
      <c r="C86">
        <f>'[23]Cumulative Stats'!C111</f>
        <v>0</v>
      </c>
      <c r="D86">
        <f>'[23]Cumulative Stats'!D111</f>
        <v>0</v>
      </c>
      <c r="E86" s="11">
        <f>'[23]Cumulative Stats'!E111</f>
        <v>0</v>
      </c>
      <c r="F86" s="60">
        <f>'[23]Cumulative Stats'!F111</f>
        <v>0</v>
      </c>
      <c r="G86" s="14">
        <f>'[23]Cumulative Stats'!G111</f>
        <v>0</v>
      </c>
      <c r="H86" s="14">
        <f>'[23]Cumulative Stats'!H111</f>
        <v>0</v>
      </c>
      <c r="I86" s="14">
        <f>'[23]Cumulative Stats'!I111</f>
        <v>0</v>
      </c>
      <c r="J86" s="11">
        <f>'[23]Cumulative Stats'!J111</f>
        <v>0</v>
      </c>
      <c r="K86" s="11">
        <f>'[23]Cumulative Stats'!K111</f>
        <v>0</v>
      </c>
      <c r="L86" s="11">
        <f>'[23]Cumulative Stats'!L111</f>
        <v>0</v>
      </c>
      <c r="M86" s="11">
        <f>IF(D86=0,0,F86/D86)</f>
        <v>0</v>
      </c>
      <c r="N86" s="11">
        <f>'[23]Cumulative Stats'!M111</f>
        <v>0</v>
      </c>
      <c r="O86">
        <f>'[23]Cumulative Stats'!N111</f>
        <v>0</v>
      </c>
      <c r="P86">
        <f>'[23]Cumulative Stats'!O111</f>
        <v>0</v>
      </c>
      <c r="Q86" s="11">
        <f>IF(P86+C86=0,0,+P86/(P86+C86)*100)</f>
        <v>0</v>
      </c>
      <c r="R86">
        <f>IF(C86&gt;=$B$1*12,1,IF(C86+P86=0,-1,0))</f>
        <v>-1</v>
      </c>
      <c r="S86">
        <f>IF(C86&gt;=$V$31*$B$1,1,0)</f>
        <v>0</v>
      </c>
    </row>
    <row r="87" spans="1:19">
      <c r="A87" t="str">
        <f>'[2]Cumulative Stats'!A108</f>
        <v>Mays</v>
      </c>
      <c r="B87" t="str">
        <f>'[2]Cumulative Stats'!B108</f>
        <v>Buf</v>
      </c>
      <c r="C87">
        <f>'[2]Cumulative Stats'!C108</f>
        <v>0</v>
      </c>
      <c r="D87">
        <f>'[2]Cumulative Stats'!D108</f>
        <v>0</v>
      </c>
      <c r="E87" s="11">
        <f>'[2]Cumulative Stats'!E108</f>
        <v>0</v>
      </c>
      <c r="F87" s="60">
        <f>'[2]Cumulative Stats'!F108</f>
        <v>0</v>
      </c>
      <c r="G87" s="14">
        <f>'[2]Cumulative Stats'!G108</f>
        <v>0</v>
      </c>
      <c r="H87" s="14">
        <f>'[2]Cumulative Stats'!H108</f>
        <v>0</v>
      </c>
      <c r="I87" s="14">
        <f>'[2]Cumulative Stats'!I108</f>
        <v>0</v>
      </c>
      <c r="J87" s="11">
        <f>'[2]Cumulative Stats'!J108</f>
        <v>0</v>
      </c>
      <c r="K87" s="11">
        <f>'[2]Cumulative Stats'!K108</f>
        <v>0</v>
      </c>
      <c r="L87" s="11">
        <f>'[2]Cumulative Stats'!L108</f>
        <v>0</v>
      </c>
      <c r="M87" s="11">
        <f>IF(D87=0,0,F87/D87)</f>
        <v>0</v>
      </c>
      <c r="N87" s="11">
        <f>'[2]Cumulative Stats'!M108</f>
        <v>0</v>
      </c>
      <c r="O87">
        <f>'[2]Cumulative Stats'!N108</f>
        <v>0</v>
      </c>
      <c r="P87">
        <f>'[2]Cumulative Stats'!O108</f>
        <v>0</v>
      </c>
      <c r="Q87" s="11">
        <f>IF(P87+C87=0,0,+P87/(P87+C87)*100)</f>
        <v>0</v>
      </c>
      <c r="R87">
        <f>IF(C87&gt;=$B$1*12,1,IF(C87+P87=0,-1,0))</f>
        <v>-1</v>
      </c>
      <c r="S87">
        <f>IF(C87&gt;=$V$31*$B$1,1,0)</f>
        <v>0</v>
      </c>
    </row>
    <row r="88" spans="1:19">
      <c r="A88" t="str">
        <f>'[20]Cumulative Stats'!A113</f>
        <v>McCutcheon</v>
      </c>
      <c r="B88" t="str">
        <f>'[20]Cumulative Stats'!B113</f>
        <v>LA</v>
      </c>
      <c r="C88">
        <f>'[20]Cumulative Stats'!C113</f>
        <v>0</v>
      </c>
      <c r="D88">
        <f>'[20]Cumulative Stats'!D113</f>
        <v>0</v>
      </c>
      <c r="E88" s="11">
        <f>'[20]Cumulative Stats'!E113</f>
        <v>0</v>
      </c>
      <c r="F88" s="60">
        <f>'[20]Cumulative Stats'!F113</f>
        <v>0</v>
      </c>
      <c r="G88" s="14">
        <f>'[20]Cumulative Stats'!G113</f>
        <v>0</v>
      </c>
      <c r="H88" s="14">
        <f>'[20]Cumulative Stats'!H113</f>
        <v>0</v>
      </c>
      <c r="I88" s="14">
        <f>'[20]Cumulative Stats'!I113</f>
        <v>0</v>
      </c>
      <c r="J88" s="11">
        <f>'[20]Cumulative Stats'!J113</f>
        <v>0</v>
      </c>
      <c r="K88" s="11">
        <f>'[20]Cumulative Stats'!K113</f>
        <v>0</v>
      </c>
      <c r="L88" s="11">
        <f>'[20]Cumulative Stats'!L113</f>
        <v>0</v>
      </c>
      <c r="M88" s="11">
        <f>IF(D88=0,0,F88/D88)</f>
        <v>0</v>
      </c>
      <c r="N88" s="11">
        <f>'[20]Cumulative Stats'!M113</f>
        <v>0</v>
      </c>
      <c r="O88">
        <f>'[20]Cumulative Stats'!N113</f>
        <v>0</v>
      </c>
      <c r="P88">
        <f>'[20]Cumulative Stats'!O113</f>
        <v>0</v>
      </c>
      <c r="Q88" s="11">
        <f>IF(P88+C88=0,0,+P88/(P88+C88)*100)</f>
        <v>0</v>
      </c>
      <c r="R88">
        <f>IF(C88&gt;=$B$1*12,1,IF(C88+P88=0,-1,0))</f>
        <v>-1</v>
      </c>
      <c r="S88">
        <f>IF(C88&gt;=$V$31*$B$1,1,0)</f>
        <v>0</v>
      </c>
    </row>
    <row r="89" spans="1:19">
      <c r="A89" t="str">
        <f>'[4]Cumulative Stats'!A109</f>
        <v>Miller,M</v>
      </c>
      <c r="B89" t="str">
        <f>'[4]Cumulative Stats'!B109</f>
        <v>Cle</v>
      </c>
      <c r="C89">
        <f>'[4]Cumulative Stats'!C109</f>
        <v>0</v>
      </c>
      <c r="D89">
        <f>'[4]Cumulative Stats'!D109</f>
        <v>0</v>
      </c>
      <c r="E89" s="11">
        <f>'[4]Cumulative Stats'!E109</f>
        <v>0</v>
      </c>
      <c r="F89" s="60">
        <f>'[4]Cumulative Stats'!F109</f>
        <v>0</v>
      </c>
      <c r="G89" s="14">
        <f>'[4]Cumulative Stats'!G109</f>
        <v>0</v>
      </c>
      <c r="H89" s="14">
        <f>'[4]Cumulative Stats'!H109</f>
        <v>0</v>
      </c>
      <c r="I89" s="14">
        <f>'[4]Cumulative Stats'!I109</f>
        <v>0</v>
      </c>
      <c r="J89" s="11">
        <f>'[4]Cumulative Stats'!J109</f>
        <v>0</v>
      </c>
      <c r="K89" s="11">
        <f>'[4]Cumulative Stats'!K109</f>
        <v>0</v>
      </c>
      <c r="L89" s="11">
        <f>'[4]Cumulative Stats'!L109</f>
        <v>0</v>
      </c>
      <c r="M89" s="11">
        <f>IF(D89=0,0,F89/D89)</f>
        <v>0</v>
      </c>
      <c r="N89" s="11">
        <f>'[4]Cumulative Stats'!M109</f>
        <v>0</v>
      </c>
      <c r="O89" s="12">
        <f>'[4]Cumulative Stats'!N109</f>
        <v>0</v>
      </c>
      <c r="P89">
        <f>'[4]Cumulative Stats'!O109</f>
        <v>0</v>
      </c>
      <c r="Q89" s="11">
        <f>IF(P89+C89=0,0,+P89/(P89+C89)*100)</f>
        <v>0</v>
      </c>
      <c r="R89" s="63">
        <f>IF(C89&gt;=$B$1*12,1,IF(C89+P89=0,-1,0))</f>
        <v>-1</v>
      </c>
      <c r="S89">
        <f>IF(C89&gt;=$V$31*$B$1,1,0)</f>
        <v>0</v>
      </c>
    </row>
    <row r="90" spans="1:19">
      <c r="A90" s="63" t="str">
        <f>'[22]Cumulative Stats'!A109</f>
        <v>Muncie</v>
      </c>
      <c r="B90" s="63" t="str">
        <f>'[22]Cumulative Stats'!B109</f>
        <v>NO</v>
      </c>
      <c r="C90" s="63">
        <f>'[22]Cumulative Stats'!C109</f>
        <v>0</v>
      </c>
      <c r="D90" s="63">
        <f>'[22]Cumulative Stats'!D109</f>
        <v>0</v>
      </c>
      <c r="E90" s="76">
        <f>'[22]Cumulative Stats'!E109</f>
        <v>0</v>
      </c>
      <c r="F90" s="64">
        <f>'[22]Cumulative Stats'!F109</f>
        <v>0</v>
      </c>
      <c r="G90" s="65">
        <f>'[22]Cumulative Stats'!G109</f>
        <v>0</v>
      </c>
      <c r="H90" s="65">
        <f>'[22]Cumulative Stats'!H109</f>
        <v>0</v>
      </c>
      <c r="I90" s="65">
        <f>'[22]Cumulative Stats'!I109</f>
        <v>0</v>
      </c>
      <c r="J90" s="76">
        <f>'[22]Cumulative Stats'!J109</f>
        <v>0</v>
      </c>
      <c r="K90" s="76">
        <f>'[22]Cumulative Stats'!K109</f>
        <v>0</v>
      </c>
      <c r="L90" s="76">
        <f>'[22]Cumulative Stats'!L109</f>
        <v>0</v>
      </c>
      <c r="M90" s="76">
        <f>IF(D90=0,0,F90/D90)</f>
        <v>0</v>
      </c>
      <c r="N90" s="76">
        <f>'[22]Cumulative Stats'!M109</f>
        <v>0</v>
      </c>
      <c r="O90" s="63">
        <f>'[22]Cumulative Stats'!N109</f>
        <v>0</v>
      </c>
      <c r="P90" s="63">
        <f>'[22]Cumulative Stats'!O109</f>
        <v>0</v>
      </c>
      <c r="Q90" s="76">
        <f>IF(P90+C90=0,0,+P90/(P90+C90)*100)</f>
        <v>0</v>
      </c>
      <c r="R90" s="63">
        <f>IF(C90&gt;=$B$1*12,1,IF(C90+P90=0,-1,0))</f>
        <v>-1</v>
      </c>
      <c r="S90">
        <f>IF(C90&gt;=$V$31*$B$1,1,0)</f>
        <v>0</v>
      </c>
    </row>
    <row r="91" spans="1:19">
      <c r="A91" s="63" t="str">
        <f>'[14]Cumulative Stats'!A107</f>
        <v>Myer</v>
      </c>
      <c r="B91" s="63" t="str">
        <f>'[14]Cumulative Stats'!B107</f>
        <v>Sea</v>
      </c>
      <c r="C91" s="63">
        <f>'[14]Cumulative Stats'!C107</f>
        <v>0</v>
      </c>
      <c r="D91" s="63">
        <f>'[14]Cumulative Stats'!D107</f>
        <v>0</v>
      </c>
      <c r="E91" s="76">
        <f>'[14]Cumulative Stats'!E107</f>
        <v>0</v>
      </c>
      <c r="F91" s="64">
        <f>'[14]Cumulative Stats'!F107</f>
        <v>0</v>
      </c>
      <c r="G91" s="65">
        <f>'[14]Cumulative Stats'!G107</f>
        <v>0</v>
      </c>
      <c r="H91" s="65">
        <f>'[14]Cumulative Stats'!H107</f>
        <v>0</v>
      </c>
      <c r="I91" s="65">
        <f>'[14]Cumulative Stats'!I107</f>
        <v>0</v>
      </c>
      <c r="J91" s="76">
        <f>'[14]Cumulative Stats'!J107</f>
        <v>0</v>
      </c>
      <c r="K91" s="76">
        <f>'[14]Cumulative Stats'!K107</f>
        <v>0</v>
      </c>
      <c r="L91" s="76">
        <f>'[14]Cumulative Stats'!L107</f>
        <v>0</v>
      </c>
      <c r="M91" s="76">
        <f>IF(D91=0,0,F91/D91)</f>
        <v>0</v>
      </c>
      <c r="N91" s="76">
        <f>'[14]Cumulative Stats'!M107</f>
        <v>0</v>
      </c>
      <c r="O91" s="63">
        <f>'[14]Cumulative Stats'!N107</f>
        <v>0</v>
      </c>
      <c r="P91" s="63">
        <f>'[14]Cumulative Stats'!O107</f>
        <v>0</v>
      </c>
      <c r="Q91" s="76">
        <f>IF(P91+C91=0,0,+P91/(P91+C91)*100)</f>
        <v>0</v>
      </c>
      <c r="R91" s="63">
        <f>IF(C91&gt;=$B$1*12,1,IF(C91+P91=0,-1,0))</f>
        <v>-1</v>
      </c>
      <c r="S91">
        <f>IF(C91&gt;=$V$31*$B$1,1,0)</f>
        <v>0</v>
      </c>
    </row>
    <row r="92" spans="1:19">
      <c r="A92" t="str">
        <f>'[6]Cumulative Stats'!A108</f>
        <v>Nielsen</v>
      </c>
      <c r="B92" t="str">
        <f>'[6]Cumulative Stats'!B108</f>
        <v>Hou</v>
      </c>
      <c r="C92">
        <f>'[6]Cumulative Stats'!C108</f>
        <v>0</v>
      </c>
      <c r="D92">
        <f>'[6]Cumulative Stats'!D108</f>
        <v>0</v>
      </c>
      <c r="E92" s="11">
        <f>'[6]Cumulative Stats'!E108</f>
        <v>0</v>
      </c>
      <c r="F92" s="60">
        <f>'[6]Cumulative Stats'!F108</f>
        <v>0</v>
      </c>
      <c r="G92" s="14">
        <f>'[6]Cumulative Stats'!G108</f>
        <v>0</v>
      </c>
      <c r="H92" s="14">
        <f>'[6]Cumulative Stats'!H108</f>
        <v>0</v>
      </c>
      <c r="I92" s="14">
        <f>'[6]Cumulative Stats'!I108</f>
        <v>0</v>
      </c>
      <c r="J92" s="11">
        <f>'[6]Cumulative Stats'!J108</f>
        <v>0</v>
      </c>
      <c r="K92" s="11">
        <f>'[6]Cumulative Stats'!K108</f>
        <v>0</v>
      </c>
      <c r="L92" s="11">
        <f>'[6]Cumulative Stats'!L108</f>
        <v>0</v>
      </c>
      <c r="M92" s="11">
        <f>IF(D92=0,0,F92/D92)</f>
        <v>0</v>
      </c>
      <c r="N92" s="11">
        <f>'[6]Cumulative Stats'!M108</f>
        <v>0</v>
      </c>
      <c r="O92" s="12">
        <f>'[6]Cumulative Stats'!N108</f>
        <v>0</v>
      </c>
      <c r="P92">
        <f>'[6]Cumulative Stats'!O108</f>
        <v>0</v>
      </c>
      <c r="Q92" s="11">
        <f>IF(P92+C92=0,0,+P92/(P92+C92)*100)</f>
        <v>0</v>
      </c>
      <c r="R92">
        <f>IF(C92&gt;=$B$1*12,1,IF(C92+P92=0,-1,0))</f>
        <v>-1</v>
      </c>
      <c r="S92" s="63">
        <f>IF(C92&gt;=$V$31*$B$1,1,0)</f>
        <v>0</v>
      </c>
    </row>
    <row r="93" spans="1:19">
      <c r="A93" t="str">
        <f>'[9]Cumulative Stats'!A109</f>
        <v>Owen</v>
      </c>
      <c r="B93" t="str">
        <f>'[9]Cumulative Stats'!B109</f>
        <v>NE</v>
      </c>
      <c r="C93">
        <f>'[9]Cumulative Stats'!C109</f>
        <v>0</v>
      </c>
      <c r="D93">
        <f>'[9]Cumulative Stats'!D109</f>
        <v>0</v>
      </c>
      <c r="E93" s="11">
        <f>'[9]Cumulative Stats'!E109</f>
        <v>0</v>
      </c>
      <c r="F93" s="60">
        <f>'[9]Cumulative Stats'!F109</f>
        <v>0</v>
      </c>
      <c r="G93" s="14">
        <f>'[9]Cumulative Stats'!G109</f>
        <v>0</v>
      </c>
      <c r="H93" s="14">
        <f>'[9]Cumulative Stats'!H109</f>
        <v>0</v>
      </c>
      <c r="I93" s="14">
        <f>'[9]Cumulative Stats'!I109</f>
        <v>0</v>
      </c>
      <c r="J93" s="11">
        <f>'[9]Cumulative Stats'!J109</f>
        <v>0</v>
      </c>
      <c r="K93" s="11">
        <f>'[9]Cumulative Stats'!K109</f>
        <v>0</v>
      </c>
      <c r="L93" s="11">
        <f>'[9]Cumulative Stats'!L109</f>
        <v>0</v>
      </c>
      <c r="M93" s="11">
        <f>IF(D93=0,0,F93/D93)</f>
        <v>0</v>
      </c>
      <c r="N93" s="11">
        <f>'[9]Cumulative Stats'!M109</f>
        <v>0</v>
      </c>
      <c r="O93" s="12">
        <f>'[9]Cumulative Stats'!N109</f>
        <v>0</v>
      </c>
      <c r="P93">
        <f>'[9]Cumulative Stats'!O109</f>
        <v>0</v>
      </c>
      <c r="Q93" s="11">
        <f>IF(P93+C93=0,0,+P93/(P93+C93)*100)</f>
        <v>0</v>
      </c>
      <c r="R93">
        <f>IF(C93&gt;=$B$1*12,1,IF(C93+P93=0,-1,0))</f>
        <v>-1</v>
      </c>
      <c r="S93">
        <f>IF(C93&gt;=$V$31*$B$1,1,0)</f>
        <v>0</v>
      </c>
    </row>
    <row r="94" spans="1:19">
      <c r="A94" s="63" t="str">
        <f>'[5]Cumulative Stats'!A108</f>
        <v>Penrose</v>
      </c>
      <c r="B94" s="63" t="str">
        <f>'[5]Cumulative Stats'!B108</f>
        <v>Den</v>
      </c>
      <c r="C94" s="63">
        <f>'[5]Cumulative Stats'!C108</f>
        <v>0</v>
      </c>
      <c r="D94" s="63">
        <f>'[5]Cumulative Stats'!D108</f>
        <v>0</v>
      </c>
      <c r="E94" s="76">
        <f>'[5]Cumulative Stats'!E108</f>
        <v>0</v>
      </c>
      <c r="F94" s="64">
        <f>'[5]Cumulative Stats'!F108</f>
        <v>0</v>
      </c>
      <c r="G94" s="65">
        <f>'[5]Cumulative Stats'!G108</f>
        <v>0</v>
      </c>
      <c r="H94" s="65">
        <f>'[5]Cumulative Stats'!H108</f>
        <v>0</v>
      </c>
      <c r="I94" s="65">
        <f>'[5]Cumulative Stats'!I108</f>
        <v>0</v>
      </c>
      <c r="J94" s="76">
        <f>'[5]Cumulative Stats'!J108</f>
        <v>0</v>
      </c>
      <c r="K94" s="76">
        <f>'[5]Cumulative Stats'!K108</f>
        <v>0</v>
      </c>
      <c r="L94" s="76">
        <f>'[5]Cumulative Stats'!L108</f>
        <v>0</v>
      </c>
      <c r="M94" s="76">
        <f>IF(D94=0,0,F94/D94)</f>
        <v>0</v>
      </c>
      <c r="N94" s="76">
        <f>'[5]Cumulative Stats'!M108</f>
        <v>0</v>
      </c>
      <c r="O94" s="66">
        <f>'[5]Cumulative Stats'!N108</f>
        <v>0</v>
      </c>
      <c r="P94" s="63">
        <f>'[5]Cumulative Stats'!O108</f>
        <v>0</v>
      </c>
      <c r="Q94" s="76">
        <f>IF(P94+C94=0,0,+P94/(P94+C94)*100)</f>
        <v>0</v>
      </c>
      <c r="R94">
        <f>IF(C94&gt;=$B$1*12,1,IF(C94+P94=0,-1,0))</f>
        <v>-1</v>
      </c>
      <c r="S94">
        <f>IF(C94&gt;=$V$31*$B$1,1,0)</f>
        <v>0</v>
      </c>
    </row>
    <row r="95" spans="1:19">
      <c r="A95" t="str">
        <f>'[16]Cumulative Stats'!A111</f>
        <v>Phipps</v>
      </c>
      <c r="B95" t="str">
        <f>'[16]Cumulative Stats'!B111</f>
        <v>Chi</v>
      </c>
      <c r="C95">
        <f>'[16]Cumulative Stats'!C111</f>
        <v>0</v>
      </c>
      <c r="D95">
        <f>'[16]Cumulative Stats'!D111</f>
        <v>0</v>
      </c>
      <c r="E95" s="11">
        <f>'[16]Cumulative Stats'!E111</f>
        <v>0</v>
      </c>
      <c r="F95" s="60">
        <f>'[16]Cumulative Stats'!F111</f>
        <v>0</v>
      </c>
      <c r="G95" s="14">
        <f>'[16]Cumulative Stats'!G111</f>
        <v>0</v>
      </c>
      <c r="H95" s="14">
        <f>'[16]Cumulative Stats'!H111</f>
        <v>0</v>
      </c>
      <c r="I95" s="14">
        <f>'[16]Cumulative Stats'!I111</f>
        <v>0</v>
      </c>
      <c r="J95" s="11">
        <f>'[16]Cumulative Stats'!J111</f>
        <v>0</v>
      </c>
      <c r="K95" s="11">
        <f>'[16]Cumulative Stats'!K111</f>
        <v>0</v>
      </c>
      <c r="L95" s="11">
        <f>'[16]Cumulative Stats'!L111</f>
        <v>0</v>
      </c>
      <c r="M95" s="11">
        <f>IF(D95=0,0,F95/D95)</f>
        <v>0</v>
      </c>
      <c r="N95" s="11">
        <f>'[16]Cumulative Stats'!M111</f>
        <v>0</v>
      </c>
      <c r="O95" s="12">
        <f>'[16]Cumulative Stats'!N111</f>
        <v>0</v>
      </c>
      <c r="P95">
        <f>'[16]Cumulative Stats'!O111</f>
        <v>0</v>
      </c>
      <c r="Q95" s="11">
        <f>IF(P95+C95=0,0,+P95/(P95+C95)*100)</f>
        <v>0</v>
      </c>
      <c r="R95">
        <f>IF(C95&gt;=$B$1*12,1,IF(C95+P95=0,-1,0))</f>
        <v>-1</v>
      </c>
      <c r="S95">
        <f>IF(C95&gt;=$V$31*$B$1,1,0)</f>
        <v>0</v>
      </c>
    </row>
    <row r="96" spans="1:19">
      <c r="A96" t="str">
        <f>'[25]Cumulative Stats'!A113</f>
        <v>Pisarkiewicz</v>
      </c>
      <c r="B96" t="str">
        <f>'[25]Cumulative Stats'!B113</f>
        <v>StL</v>
      </c>
      <c r="C96">
        <f>'[25]Cumulative Stats'!C113</f>
        <v>0</v>
      </c>
      <c r="D96">
        <f>'[25]Cumulative Stats'!D113</f>
        <v>0</v>
      </c>
      <c r="E96" s="11">
        <f>'[25]Cumulative Stats'!E113</f>
        <v>0</v>
      </c>
      <c r="F96" s="60">
        <f>'[25]Cumulative Stats'!F113</f>
        <v>0</v>
      </c>
      <c r="G96" s="14">
        <f>'[25]Cumulative Stats'!G113</f>
        <v>0</v>
      </c>
      <c r="H96" s="14">
        <f>'[25]Cumulative Stats'!H113</f>
        <v>0</v>
      </c>
      <c r="I96" s="14">
        <f>'[25]Cumulative Stats'!I113</f>
        <v>0</v>
      </c>
      <c r="J96" s="11">
        <f>'[25]Cumulative Stats'!J113</f>
        <v>0</v>
      </c>
      <c r="K96" s="11">
        <f>'[25]Cumulative Stats'!K113</f>
        <v>0</v>
      </c>
      <c r="L96" s="11">
        <f>'[25]Cumulative Stats'!L113</f>
        <v>0</v>
      </c>
      <c r="M96" s="11">
        <f>IF(D96=0,0,F96/D96)</f>
        <v>0</v>
      </c>
      <c r="N96" s="11">
        <f>'[25]Cumulative Stats'!M113</f>
        <v>0</v>
      </c>
      <c r="O96" s="12">
        <f>'[25]Cumulative Stats'!N113</f>
        <v>0</v>
      </c>
      <c r="P96">
        <f>'[25]Cumulative Stats'!O113</f>
        <v>0</v>
      </c>
      <c r="Q96" s="11">
        <f>IF(P96+C96=0,0,+P96/(P96+C96)*100)</f>
        <v>0</v>
      </c>
      <c r="R96">
        <f>IF(C96&gt;=$B$1*12,1,IF(C96+P96=0,-1,0))</f>
        <v>-1</v>
      </c>
      <c r="S96">
        <f>IF(C96&gt;=$V$31*$B$1,1,0)</f>
        <v>0</v>
      </c>
    </row>
    <row r="97" spans="1:19">
      <c r="A97" t="str">
        <f>'[4]Cumulative Stats'!A110</f>
        <v>Pruitt</v>
      </c>
      <c r="B97" t="str">
        <f>'[4]Cumulative Stats'!B110</f>
        <v>Cle</v>
      </c>
      <c r="C97">
        <f>'[4]Cumulative Stats'!C110</f>
        <v>0</v>
      </c>
      <c r="D97">
        <f>'[4]Cumulative Stats'!D110</f>
        <v>0</v>
      </c>
      <c r="E97" s="11">
        <f>'[4]Cumulative Stats'!E110</f>
        <v>0</v>
      </c>
      <c r="F97" s="60">
        <f>'[4]Cumulative Stats'!F110</f>
        <v>0</v>
      </c>
      <c r="G97" s="14">
        <f>'[4]Cumulative Stats'!G110</f>
        <v>0</v>
      </c>
      <c r="H97" s="14">
        <f>'[4]Cumulative Stats'!H110</f>
        <v>0</v>
      </c>
      <c r="I97" s="14">
        <f>'[4]Cumulative Stats'!I110</f>
        <v>0</v>
      </c>
      <c r="J97" s="11">
        <f>'[4]Cumulative Stats'!J110</f>
        <v>0</v>
      </c>
      <c r="K97" s="11">
        <f>'[4]Cumulative Stats'!K110</f>
        <v>0</v>
      </c>
      <c r="L97" s="11">
        <f>'[4]Cumulative Stats'!L110</f>
        <v>0</v>
      </c>
      <c r="M97" s="11">
        <f>IF(D97=0,0,F97/D97)</f>
        <v>0</v>
      </c>
      <c r="N97" s="11">
        <f>'[4]Cumulative Stats'!M110</f>
        <v>0</v>
      </c>
      <c r="O97">
        <f>'[4]Cumulative Stats'!N110</f>
        <v>0</v>
      </c>
      <c r="P97">
        <f>'[4]Cumulative Stats'!O110</f>
        <v>0</v>
      </c>
      <c r="Q97" s="11">
        <f>IF(P97+C97=0,0,+P97/(P97+C97)*100)</f>
        <v>0</v>
      </c>
      <c r="R97">
        <f>IF(C97&gt;=$B$1*12,1,IF(C97+P97=0,-1,0))</f>
        <v>-1</v>
      </c>
      <c r="S97">
        <f>IF(C97&gt;=$V$31*$B$1,1,0)</f>
        <v>0</v>
      </c>
    </row>
    <row r="98" spans="1:19">
      <c r="A98" t="str">
        <f>'[27]Cumulative Stats'!A111</f>
        <v>Rae</v>
      </c>
      <c r="B98" t="str">
        <f>'[27]Cumulative Stats'!B111</f>
        <v>TB</v>
      </c>
      <c r="C98">
        <f>'[27]Cumulative Stats'!C111</f>
        <v>0</v>
      </c>
      <c r="D98">
        <f>'[27]Cumulative Stats'!D111</f>
        <v>0</v>
      </c>
      <c r="E98" s="11">
        <f>'[27]Cumulative Stats'!E111</f>
        <v>0</v>
      </c>
      <c r="F98" s="60">
        <f>'[27]Cumulative Stats'!F111</f>
        <v>0</v>
      </c>
      <c r="G98" s="14">
        <f>'[27]Cumulative Stats'!G111</f>
        <v>0</v>
      </c>
      <c r="H98" s="14">
        <f>'[27]Cumulative Stats'!H111</f>
        <v>0</v>
      </c>
      <c r="I98" s="14">
        <f>'[27]Cumulative Stats'!I111</f>
        <v>0</v>
      </c>
      <c r="J98" s="11">
        <f>'[27]Cumulative Stats'!J111</f>
        <v>0</v>
      </c>
      <c r="K98" s="11">
        <f>'[27]Cumulative Stats'!K111</f>
        <v>0</v>
      </c>
      <c r="L98" s="11">
        <f>'[27]Cumulative Stats'!L111</f>
        <v>0</v>
      </c>
      <c r="M98" s="11">
        <f>IF(D98=0,0,F98/D98)</f>
        <v>0</v>
      </c>
      <c r="N98" s="11">
        <f>'[27]Cumulative Stats'!M111</f>
        <v>0</v>
      </c>
      <c r="O98" s="12">
        <f>'[27]Cumulative Stats'!N111</f>
        <v>0</v>
      </c>
      <c r="P98">
        <f>'[27]Cumulative Stats'!O111</f>
        <v>0</v>
      </c>
      <c r="Q98" s="11">
        <f>IF(P98+C98=0,0,+P98/(P98+C98)*100)</f>
        <v>0</v>
      </c>
      <c r="R98">
        <f>IF(C98&gt;=$B$1*12,1,IF(C98+P98=0,-1,0))</f>
        <v>-1</v>
      </c>
      <c r="S98">
        <f>IF(C98&gt;=$V$31*$B$1,1,0)</f>
        <v>0</v>
      </c>
    </row>
    <row r="99" spans="1:19">
      <c r="A99" t="str">
        <f>'[10]Cumulative Stats'!A109</f>
        <v>Ryan</v>
      </c>
      <c r="B99" t="str">
        <f>'[10]Cumulative Stats'!B109</f>
        <v>NYJ</v>
      </c>
      <c r="C99">
        <f>'[10]Cumulative Stats'!C109</f>
        <v>0</v>
      </c>
      <c r="D99">
        <f>'[10]Cumulative Stats'!D109</f>
        <v>0</v>
      </c>
      <c r="E99" s="11">
        <f>'[10]Cumulative Stats'!E109</f>
        <v>0</v>
      </c>
      <c r="F99" s="60">
        <f>'[10]Cumulative Stats'!F109</f>
        <v>0</v>
      </c>
      <c r="G99" s="14">
        <f>'[10]Cumulative Stats'!G109</f>
        <v>0</v>
      </c>
      <c r="H99" s="14">
        <f>'[10]Cumulative Stats'!H109</f>
        <v>0</v>
      </c>
      <c r="I99" s="14">
        <f>'[10]Cumulative Stats'!I109</f>
        <v>0</v>
      </c>
      <c r="J99" s="11">
        <f>'[10]Cumulative Stats'!J109</f>
        <v>0</v>
      </c>
      <c r="K99" s="11">
        <f>'[10]Cumulative Stats'!K109</f>
        <v>0</v>
      </c>
      <c r="L99" s="11">
        <f>'[10]Cumulative Stats'!L109</f>
        <v>0</v>
      </c>
      <c r="M99" s="11">
        <f>IF(D99=0,0,F99/D99)</f>
        <v>0</v>
      </c>
      <c r="N99" s="11">
        <f>'[10]Cumulative Stats'!M109</f>
        <v>0</v>
      </c>
      <c r="O99">
        <f>'[10]Cumulative Stats'!N109</f>
        <v>0</v>
      </c>
      <c r="P99">
        <f>'[10]Cumulative Stats'!O109</f>
        <v>0</v>
      </c>
      <c r="Q99" s="11">
        <f>IF(P99+C99=0,0,+P99/(P99+C99)*100)</f>
        <v>0</v>
      </c>
      <c r="R99">
        <f>IF(C99&gt;=$B$1*12,1,IF(C99+P99=0,-1,0))</f>
        <v>-1</v>
      </c>
      <c r="S99">
        <f>IF(C99&gt;=$V$31*$B$1,1,0)</f>
        <v>0</v>
      </c>
    </row>
    <row r="100" spans="1:19">
      <c r="A100" t="str">
        <f>'[24]Cumulative Stats'!A114</f>
        <v>Sciarra</v>
      </c>
      <c r="B100" t="str">
        <f>'[24]Cumulative Stats'!B114</f>
        <v>Phi</v>
      </c>
      <c r="C100">
        <f>'[24]Cumulative Stats'!C114</f>
        <v>0</v>
      </c>
      <c r="D100">
        <f>'[24]Cumulative Stats'!D114</f>
        <v>0</v>
      </c>
      <c r="E100" s="11">
        <f>'[24]Cumulative Stats'!E114</f>
        <v>0</v>
      </c>
      <c r="F100" s="60">
        <f>'[24]Cumulative Stats'!F114</f>
        <v>0</v>
      </c>
      <c r="G100" s="14">
        <f>'[24]Cumulative Stats'!G114</f>
        <v>0</v>
      </c>
      <c r="H100" s="14">
        <f>'[24]Cumulative Stats'!H114</f>
        <v>0</v>
      </c>
      <c r="I100" s="14">
        <f>'[24]Cumulative Stats'!I114</f>
        <v>0</v>
      </c>
      <c r="J100" s="11">
        <f>'[24]Cumulative Stats'!J114</f>
        <v>0</v>
      </c>
      <c r="K100" s="11">
        <f>'[24]Cumulative Stats'!K114</f>
        <v>0</v>
      </c>
      <c r="L100" s="11">
        <f>'[24]Cumulative Stats'!L114</f>
        <v>0</v>
      </c>
      <c r="M100" s="11">
        <f>IF(D100=0,0,F100/D100)</f>
        <v>0</v>
      </c>
      <c r="N100" s="11">
        <f>'[24]Cumulative Stats'!M114</f>
        <v>0</v>
      </c>
      <c r="O100" s="12">
        <f>'[24]Cumulative Stats'!N114</f>
        <v>0</v>
      </c>
      <c r="P100">
        <f>'[24]Cumulative Stats'!O114</f>
        <v>0</v>
      </c>
      <c r="Q100" s="11">
        <f>IF(P100+C100=0,0,+P100/(P100+C100)*100)</f>
        <v>0</v>
      </c>
      <c r="R100">
        <f>IF(C100&gt;=$B$1*12,1,IF(C100+P100=0,-1,0))</f>
        <v>-1</v>
      </c>
      <c r="S100">
        <f>IF(C100&gt;=$V$31*$B$1,1,0)</f>
        <v>0</v>
      </c>
    </row>
    <row r="101" spans="1:19">
      <c r="A101" t="str">
        <f>'[22]Cumulative Stats'!A110</f>
        <v>Scott</v>
      </c>
      <c r="B101" t="str">
        <f>'[22]Cumulative Stats'!B110</f>
        <v>NO</v>
      </c>
      <c r="C101">
        <f>'[22]Cumulative Stats'!C110</f>
        <v>0</v>
      </c>
      <c r="D101">
        <f>'[22]Cumulative Stats'!D110</f>
        <v>0</v>
      </c>
      <c r="E101" s="11">
        <f>'[22]Cumulative Stats'!E110</f>
        <v>0</v>
      </c>
      <c r="F101" s="60">
        <f>'[22]Cumulative Stats'!F110</f>
        <v>0</v>
      </c>
      <c r="G101" s="14">
        <f>'[22]Cumulative Stats'!G110</f>
        <v>0</v>
      </c>
      <c r="H101" s="14">
        <f>'[22]Cumulative Stats'!H110</f>
        <v>0</v>
      </c>
      <c r="I101" s="14">
        <f>'[22]Cumulative Stats'!I110</f>
        <v>0</v>
      </c>
      <c r="J101" s="11">
        <f>'[22]Cumulative Stats'!J110</f>
        <v>0</v>
      </c>
      <c r="K101" s="11">
        <f>'[22]Cumulative Stats'!K110</f>
        <v>0</v>
      </c>
      <c r="L101" s="11">
        <f>'[22]Cumulative Stats'!L110</f>
        <v>0</v>
      </c>
      <c r="M101" s="11">
        <f>IF(D101=0,0,F101/D101)</f>
        <v>0</v>
      </c>
      <c r="N101" s="11">
        <f>'[22]Cumulative Stats'!M110</f>
        <v>0</v>
      </c>
      <c r="O101" s="12">
        <f>'[22]Cumulative Stats'!N110</f>
        <v>0</v>
      </c>
      <c r="P101">
        <f>'[22]Cumulative Stats'!O110</f>
        <v>0</v>
      </c>
      <c r="Q101" s="11">
        <f>IF(P101+C101=0,0,+P101/(P101+C101)*100)</f>
        <v>0</v>
      </c>
      <c r="R101">
        <f>IF(C101&gt;=$B$1*12,1,IF(C101+P101=0,-1,0))</f>
        <v>-1</v>
      </c>
      <c r="S101">
        <f>IF(C101&gt;=$V$31*$B$1,1,0)</f>
        <v>0</v>
      </c>
    </row>
    <row r="102" spans="1:19">
      <c r="A102" t="str">
        <f>'[14]Cumulative Stats'!A108</f>
        <v>Sims</v>
      </c>
      <c r="B102" t="str">
        <f>'[14]Cumulative Stats'!B108</f>
        <v>Sea</v>
      </c>
      <c r="C102">
        <f>'[14]Cumulative Stats'!C108</f>
        <v>0</v>
      </c>
      <c r="D102">
        <f>'[14]Cumulative Stats'!D108</f>
        <v>0</v>
      </c>
      <c r="E102" s="11">
        <f>'[14]Cumulative Stats'!E108</f>
        <v>0</v>
      </c>
      <c r="F102" s="60">
        <f>'[14]Cumulative Stats'!F108</f>
        <v>0</v>
      </c>
      <c r="G102" s="14">
        <f>'[14]Cumulative Stats'!G108</f>
        <v>0</v>
      </c>
      <c r="H102" s="14">
        <f>'[14]Cumulative Stats'!H108</f>
        <v>0</v>
      </c>
      <c r="I102" s="14">
        <f>'[14]Cumulative Stats'!I108</f>
        <v>0</v>
      </c>
      <c r="J102" s="11">
        <f>'[14]Cumulative Stats'!J108</f>
        <v>0</v>
      </c>
      <c r="K102" s="11">
        <f>'[14]Cumulative Stats'!K108</f>
        <v>0</v>
      </c>
      <c r="L102" s="11">
        <f>'[14]Cumulative Stats'!L108</f>
        <v>0</v>
      </c>
      <c r="M102" s="11">
        <f>IF(D102=0,0,F102/D102)</f>
        <v>0</v>
      </c>
      <c r="N102" s="11">
        <f>'[14]Cumulative Stats'!M108</f>
        <v>0</v>
      </c>
      <c r="O102">
        <f>'[14]Cumulative Stats'!N108</f>
        <v>0</v>
      </c>
      <c r="P102">
        <f>'[14]Cumulative Stats'!O108</f>
        <v>0</v>
      </c>
      <c r="Q102" s="11">
        <f>IF(P102+C102=0,0,+P102/(P102+C102)*100)</f>
        <v>0</v>
      </c>
      <c r="R102">
        <f>IF(C102&gt;=$B$1*12,1,IF(C102+P102=0,-1,0))</f>
        <v>-1</v>
      </c>
      <c r="S102">
        <f>IF(C102&gt;=$V$31*$B$1,1,0)</f>
        <v>0</v>
      </c>
    </row>
    <row r="103" spans="1:19">
      <c r="A103" t="str">
        <f>'[26]Cumulative Stats'!A109</f>
        <v>Solomon</v>
      </c>
      <c r="B103" t="str">
        <f>'[26]Cumulative Stats'!B109</f>
        <v>SF</v>
      </c>
      <c r="C103">
        <f>'[26]Cumulative Stats'!C109</f>
        <v>0</v>
      </c>
      <c r="D103">
        <f>'[26]Cumulative Stats'!D109</f>
        <v>0</v>
      </c>
      <c r="E103" s="11">
        <f>'[26]Cumulative Stats'!E109</f>
        <v>0</v>
      </c>
      <c r="F103" s="60">
        <f>'[26]Cumulative Stats'!F109</f>
        <v>0</v>
      </c>
      <c r="G103" s="14">
        <f>'[26]Cumulative Stats'!G109</f>
        <v>0</v>
      </c>
      <c r="H103" s="14">
        <f>'[26]Cumulative Stats'!H109</f>
        <v>0</v>
      </c>
      <c r="I103" s="14">
        <f>'[26]Cumulative Stats'!I109</f>
        <v>0</v>
      </c>
      <c r="J103" s="11">
        <f>'[26]Cumulative Stats'!J109</f>
        <v>0</v>
      </c>
      <c r="K103" s="11">
        <f>'[26]Cumulative Stats'!K109</f>
        <v>0</v>
      </c>
      <c r="L103" s="11">
        <f>'[26]Cumulative Stats'!L109</f>
        <v>0</v>
      </c>
      <c r="M103" s="11">
        <f>IF(D103=0,0,F103/D103)</f>
        <v>0</v>
      </c>
      <c r="N103" s="11">
        <f>'[26]Cumulative Stats'!M109</f>
        <v>0</v>
      </c>
      <c r="O103">
        <f>'[26]Cumulative Stats'!N109</f>
        <v>0</v>
      </c>
      <c r="P103">
        <f>'[26]Cumulative Stats'!O109</f>
        <v>0</v>
      </c>
      <c r="Q103" s="11">
        <f>IF(P103+C103=0,0,+P103/(P103+C103)*100)</f>
        <v>0</v>
      </c>
      <c r="R103">
        <f>IF(C103&gt;=$B$1*12,1,IF(C103+P103=0,-1,0))</f>
        <v>-1</v>
      </c>
      <c r="S103">
        <f>IF(C103&gt;=$V$31*$B$1,1,0)</f>
        <v>0</v>
      </c>
    </row>
    <row r="104" spans="1:19">
      <c r="A104" t="str">
        <f>'[25]Cumulative Stats'!A114</f>
        <v>Stief</v>
      </c>
      <c r="B104" t="str">
        <f>'[25]Cumulative Stats'!B114</f>
        <v>StL</v>
      </c>
      <c r="C104">
        <f>'[25]Cumulative Stats'!C114</f>
        <v>0</v>
      </c>
      <c r="D104">
        <f>'[25]Cumulative Stats'!D114</f>
        <v>0</v>
      </c>
      <c r="E104" s="11">
        <f>'[25]Cumulative Stats'!E114</f>
        <v>0</v>
      </c>
      <c r="F104" s="60">
        <f>'[25]Cumulative Stats'!F114</f>
        <v>0</v>
      </c>
      <c r="G104" s="14">
        <f>'[25]Cumulative Stats'!G114</f>
        <v>0</v>
      </c>
      <c r="H104" s="14">
        <f>'[25]Cumulative Stats'!H114</f>
        <v>0</v>
      </c>
      <c r="I104" s="14">
        <f>'[25]Cumulative Stats'!I114</f>
        <v>0</v>
      </c>
      <c r="J104" s="11">
        <f>'[25]Cumulative Stats'!J114</f>
        <v>0</v>
      </c>
      <c r="K104" s="11">
        <f>'[25]Cumulative Stats'!K114</f>
        <v>0</v>
      </c>
      <c r="L104" s="11">
        <f>'[25]Cumulative Stats'!L114</f>
        <v>0</v>
      </c>
      <c r="M104" s="11">
        <f>IF(D104=0,0,F104/D104)</f>
        <v>0</v>
      </c>
      <c r="N104" s="11">
        <f>'[25]Cumulative Stats'!M114</f>
        <v>0</v>
      </c>
      <c r="O104">
        <f>'[25]Cumulative Stats'!N114</f>
        <v>0</v>
      </c>
      <c r="P104">
        <f>'[25]Cumulative Stats'!O114</f>
        <v>0</v>
      </c>
      <c r="Q104" s="11">
        <f>IF(P104+C104=0,0,+P104/(P104+C104)*100)</f>
        <v>0</v>
      </c>
      <c r="R104" s="63">
        <f>IF(C104&gt;=$B$1*12,1,IF(C104+P104=0,-1,0))</f>
        <v>-1</v>
      </c>
      <c r="S104">
        <f>IF(C104&gt;=$V$31*$B$1,1,0)</f>
        <v>0</v>
      </c>
    </row>
    <row r="105" spans="1:19">
      <c r="A105" t="str">
        <f>'[22]Cumulative Stats'!A111</f>
        <v>Strachan</v>
      </c>
      <c r="B105" t="str">
        <f>'[22]Cumulative Stats'!B111</f>
        <v>NO</v>
      </c>
      <c r="C105">
        <f>'[22]Cumulative Stats'!C111</f>
        <v>0</v>
      </c>
      <c r="D105">
        <f>'[22]Cumulative Stats'!D111</f>
        <v>0</v>
      </c>
      <c r="E105" s="11">
        <f>'[22]Cumulative Stats'!E111</f>
        <v>0</v>
      </c>
      <c r="F105" s="60">
        <f>'[22]Cumulative Stats'!F111</f>
        <v>0</v>
      </c>
      <c r="G105" s="14">
        <f>'[22]Cumulative Stats'!G111</f>
        <v>0</v>
      </c>
      <c r="H105" s="14">
        <f>'[22]Cumulative Stats'!H111</f>
        <v>0</v>
      </c>
      <c r="I105" s="14">
        <f>'[22]Cumulative Stats'!I111</f>
        <v>0</v>
      </c>
      <c r="J105" s="11">
        <f>'[22]Cumulative Stats'!J111</f>
        <v>0</v>
      </c>
      <c r="K105" s="11">
        <f>'[22]Cumulative Stats'!K111</f>
        <v>0</v>
      </c>
      <c r="L105" s="11">
        <f>'[22]Cumulative Stats'!L111</f>
        <v>0</v>
      </c>
      <c r="M105" s="11">
        <f>IF(D105=0,0,F105/D105)</f>
        <v>0</v>
      </c>
      <c r="N105" s="11">
        <f>'[22]Cumulative Stats'!M111</f>
        <v>0</v>
      </c>
      <c r="O105">
        <f>'[22]Cumulative Stats'!N111</f>
        <v>0</v>
      </c>
      <c r="P105">
        <f>'[22]Cumulative Stats'!O111</f>
        <v>0</v>
      </c>
      <c r="Q105" s="11">
        <f>IF(P105+C105=0,0,+P105/(P105+C105)*100)</f>
        <v>0</v>
      </c>
      <c r="R105">
        <f>IF(C105&gt;=$B$1*12,1,IF(C105+P105=0,-1,0))</f>
        <v>-1</v>
      </c>
      <c r="S105">
        <f>IF(C105&gt;=$V$31*$B$1,1,0)</f>
        <v>0</v>
      </c>
    </row>
    <row r="106" spans="1:19">
      <c r="A106" t="str">
        <f>'[26]Cumulative Stats'!A110</f>
        <v>Threadgill</v>
      </c>
      <c r="B106" t="str">
        <f>'[26]Cumulative Stats'!B110</f>
        <v>SF</v>
      </c>
      <c r="C106">
        <f>'[26]Cumulative Stats'!C110</f>
        <v>0</v>
      </c>
      <c r="D106">
        <f>'[26]Cumulative Stats'!D110</f>
        <v>0</v>
      </c>
      <c r="E106" s="11">
        <f>'[26]Cumulative Stats'!E110</f>
        <v>0</v>
      </c>
      <c r="F106" s="60">
        <f>'[26]Cumulative Stats'!F110</f>
        <v>0</v>
      </c>
      <c r="G106" s="14">
        <f>'[26]Cumulative Stats'!G110</f>
        <v>0</v>
      </c>
      <c r="H106" s="14">
        <f>'[26]Cumulative Stats'!H110</f>
        <v>0</v>
      </c>
      <c r="I106" s="14">
        <f>'[26]Cumulative Stats'!I110</f>
        <v>0</v>
      </c>
      <c r="J106" s="11">
        <f>'[26]Cumulative Stats'!J110</f>
        <v>0</v>
      </c>
      <c r="K106" s="11">
        <f>'[26]Cumulative Stats'!K110</f>
        <v>0</v>
      </c>
      <c r="L106" s="11">
        <f>'[26]Cumulative Stats'!L110</f>
        <v>0</v>
      </c>
      <c r="M106" s="11">
        <f>IF(D106=0,0,F106/D106)</f>
        <v>0</v>
      </c>
      <c r="N106" s="11">
        <f>'[26]Cumulative Stats'!M110</f>
        <v>0</v>
      </c>
      <c r="O106" s="12">
        <f>'[26]Cumulative Stats'!N110</f>
        <v>0</v>
      </c>
      <c r="P106">
        <f>'[26]Cumulative Stats'!O110</f>
        <v>0</v>
      </c>
      <c r="Q106" s="11">
        <f>IF(P106+C106=0,0,+P106/(P106+C106)*100)</f>
        <v>0</v>
      </c>
      <c r="R106">
        <f>IF(C106&gt;=$B$1*12,1,IF(C106+P106=0,-1,0))</f>
        <v>-1</v>
      </c>
      <c r="S106">
        <f>IF(C106&gt;=$V$31*$B$1,1,0)</f>
        <v>0</v>
      </c>
    </row>
    <row r="107" spans="1:19">
      <c r="A107" t="str">
        <f>'[20]Cumulative Stats'!A114</f>
        <v>Walker</v>
      </c>
      <c r="B107" t="str">
        <f>'[20]Cumulative Stats'!B114</f>
        <v>LA</v>
      </c>
      <c r="C107">
        <f>'[20]Cumulative Stats'!C114</f>
        <v>0</v>
      </c>
      <c r="D107">
        <f>'[20]Cumulative Stats'!D114</f>
        <v>0</v>
      </c>
      <c r="E107" s="11">
        <f>'[20]Cumulative Stats'!E114</f>
        <v>0</v>
      </c>
      <c r="F107" s="60">
        <f>'[20]Cumulative Stats'!F114</f>
        <v>0</v>
      </c>
      <c r="G107" s="14">
        <f>'[20]Cumulative Stats'!G114</f>
        <v>0</v>
      </c>
      <c r="H107" s="14">
        <f>'[20]Cumulative Stats'!H114</f>
        <v>0</v>
      </c>
      <c r="I107" s="14">
        <f>'[20]Cumulative Stats'!I114</f>
        <v>0</v>
      </c>
      <c r="J107" s="11">
        <f>'[20]Cumulative Stats'!J114</f>
        <v>0</v>
      </c>
      <c r="K107" s="11">
        <f>'[20]Cumulative Stats'!K114</f>
        <v>0</v>
      </c>
      <c r="L107" s="11">
        <f>'[20]Cumulative Stats'!L114</f>
        <v>0</v>
      </c>
      <c r="M107" s="11">
        <f>IF(D107=0,0,F107/D107)</f>
        <v>0</v>
      </c>
      <c r="N107" s="11">
        <f>'[20]Cumulative Stats'!M114</f>
        <v>0</v>
      </c>
      <c r="O107">
        <f>'[20]Cumulative Stats'!N114</f>
        <v>0</v>
      </c>
      <c r="P107">
        <f>'[20]Cumulative Stats'!O114</f>
        <v>0</v>
      </c>
      <c r="Q107" s="11">
        <f>IF(P107+C107=0,0,+P107/(P107+C107)*100)</f>
        <v>0</v>
      </c>
      <c r="R107">
        <f>IF(C107&gt;=$B$1*12,1,IF(C107+P107=0,-1,0))</f>
        <v>-1</v>
      </c>
      <c r="S107">
        <f>IF(C107&gt;=$V$31*$B$1,1,0)</f>
        <v>0</v>
      </c>
    </row>
    <row r="108" spans="1:19">
      <c r="A108" s="63" t="str">
        <f>'[24]Cumulative Stats'!A115</f>
        <v>Walton</v>
      </c>
      <c r="B108" s="63" t="str">
        <f>'[24]Cumulative Stats'!B115</f>
        <v>Phi</v>
      </c>
      <c r="C108" s="63">
        <f>'[24]Cumulative Stats'!C115</f>
        <v>0</v>
      </c>
      <c r="D108" s="63">
        <f>'[24]Cumulative Stats'!D115</f>
        <v>0</v>
      </c>
      <c r="E108" s="76">
        <f>'[24]Cumulative Stats'!E115</f>
        <v>0</v>
      </c>
      <c r="F108" s="64">
        <f>'[24]Cumulative Stats'!F115</f>
        <v>0</v>
      </c>
      <c r="G108" s="65">
        <f>'[24]Cumulative Stats'!G115</f>
        <v>0</v>
      </c>
      <c r="H108" s="65">
        <f>'[24]Cumulative Stats'!H115</f>
        <v>0</v>
      </c>
      <c r="I108" s="65">
        <f>'[24]Cumulative Stats'!I115</f>
        <v>0</v>
      </c>
      <c r="J108" s="76">
        <f>'[24]Cumulative Stats'!J115</f>
        <v>0</v>
      </c>
      <c r="K108" s="76">
        <f>'[24]Cumulative Stats'!K115</f>
        <v>0</v>
      </c>
      <c r="L108" s="76">
        <f>'[24]Cumulative Stats'!L115</f>
        <v>0</v>
      </c>
      <c r="M108" s="76">
        <f>IF(D108=0,0,F108/D108)</f>
        <v>0</v>
      </c>
      <c r="N108" s="76">
        <f>'[24]Cumulative Stats'!M115</f>
        <v>0</v>
      </c>
      <c r="O108" s="66">
        <f>'[24]Cumulative Stats'!N115</f>
        <v>0</v>
      </c>
      <c r="P108" s="63">
        <f>'[24]Cumulative Stats'!O115</f>
        <v>0</v>
      </c>
      <c r="Q108" s="76">
        <f>IF(P108+C108=0,0,+P108/(P108+C108)*100)</f>
        <v>0</v>
      </c>
      <c r="R108">
        <f>IF(C108&gt;=$B$1*12,1,IF(C108+P108=0,-1,0))</f>
        <v>-1</v>
      </c>
      <c r="S108">
        <f>IF(C108&gt;=$V$31*$B$1,1,0)</f>
        <v>0</v>
      </c>
    </row>
    <row r="109" spans="1:19">
      <c r="A109" t="str">
        <f>'[14]Cumulative Stats'!A109</f>
        <v>Weaver</v>
      </c>
      <c r="B109" t="str">
        <f>'[14]Cumulative Stats'!B109</f>
        <v>Sea</v>
      </c>
      <c r="C109">
        <f>'[14]Cumulative Stats'!C109</f>
        <v>0</v>
      </c>
      <c r="D109">
        <f>'[14]Cumulative Stats'!D109</f>
        <v>0</v>
      </c>
      <c r="E109" s="11">
        <f>'[14]Cumulative Stats'!E109</f>
        <v>0</v>
      </c>
      <c r="F109" s="60">
        <f>'[14]Cumulative Stats'!F109</f>
        <v>0</v>
      </c>
      <c r="G109" s="14">
        <f>'[14]Cumulative Stats'!G109</f>
        <v>0</v>
      </c>
      <c r="H109" s="14">
        <f>'[14]Cumulative Stats'!H109</f>
        <v>0</v>
      </c>
      <c r="I109" s="14">
        <f>'[14]Cumulative Stats'!I109</f>
        <v>0</v>
      </c>
      <c r="J109" s="11">
        <f>'[14]Cumulative Stats'!J109</f>
        <v>0</v>
      </c>
      <c r="K109" s="11">
        <f>'[14]Cumulative Stats'!K109</f>
        <v>0</v>
      </c>
      <c r="L109" s="11">
        <f>'[14]Cumulative Stats'!L109</f>
        <v>0</v>
      </c>
      <c r="M109" s="11">
        <f>IF(D109=0,0,F109/D109)</f>
        <v>0</v>
      </c>
      <c r="N109" s="11">
        <f>'[14]Cumulative Stats'!M109</f>
        <v>0</v>
      </c>
      <c r="O109">
        <f>'[14]Cumulative Stats'!N109</f>
        <v>0</v>
      </c>
      <c r="P109">
        <f>'[14]Cumulative Stats'!O109</f>
        <v>0</v>
      </c>
      <c r="Q109" s="11">
        <f>IF(P109+C109=0,0,+P109/(P109+C109)*100)</f>
        <v>0</v>
      </c>
      <c r="R109">
        <f>IF(C109&gt;=$B$1*12,1,IF(C109+P109=0,-1,0))</f>
        <v>-1</v>
      </c>
      <c r="S109">
        <f>IF(C109&gt;=$V$31*$B$1,1,0)</f>
        <v>0</v>
      </c>
    </row>
    <row r="110" spans="1:19">
      <c r="A110" s="63" t="str">
        <f>'[7]Cumulative Stats'!A109</f>
        <v>White</v>
      </c>
      <c r="B110" s="63" t="str">
        <f>'[7]Cumulative Stats'!B109</f>
        <v>KC</v>
      </c>
      <c r="C110" s="63">
        <f>'[7]Cumulative Stats'!C109</f>
        <v>0</v>
      </c>
      <c r="D110" s="63">
        <f>'[7]Cumulative Stats'!D109</f>
        <v>0</v>
      </c>
      <c r="E110" s="76">
        <f>'[7]Cumulative Stats'!E109</f>
        <v>0</v>
      </c>
      <c r="F110" s="64">
        <f>'[7]Cumulative Stats'!F109</f>
        <v>0</v>
      </c>
      <c r="G110" s="65">
        <f>'[7]Cumulative Stats'!G109</f>
        <v>0</v>
      </c>
      <c r="H110" s="65">
        <f>'[7]Cumulative Stats'!H109</f>
        <v>0</v>
      </c>
      <c r="I110" s="65">
        <f>'[7]Cumulative Stats'!I109</f>
        <v>0</v>
      </c>
      <c r="J110" s="76">
        <f>'[7]Cumulative Stats'!J109</f>
        <v>0</v>
      </c>
      <c r="K110" s="76">
        <f>'[7]Cumulative Stats'!K109</f>
        <v>0</v>
      </c>
      <c r="L110" s="76">
        <f>'[7]Cumulative Stats'!L109</f>
        <v>0</v>
      </c>
      <c r="M110" s="76">
        <f>IF(D110=0,0,F110/D110)</f>
        <v>0</v>
      </c>
      <c r="N110" s="76">
        <f>'[7]Cumulative Stats'!M109</f>
        <v>0</v>
      </c>
      <c r="O110" s="63">
        <f>'[7]Cumulative Stats'!N109</f>
        <v>0</v>
      </c>
      <c r="P110" s="63">
        <f>'[7]Cumulative Stats'!O109</f>
        <v>0</v>
      </c>
      <c r="Q110" s="76">
        <f>IF(P110+C110=0,0,+P110/(P110+C110)*100)</f>
        <v>0</v>
      </c>
      <c r="R110">
        <f>IF(C110&gt;=$B$1*12,1,IF(C110+P110=0,-1,0))</f>
        <v>-1</v>
      </c>
      <c r="S110">
        <f>IF(C110&gt;=$V$31*$B$1,1,0)</f>
        <v>0</v>
      </c>
    </row>
    <row r="111" spans="1:19">
      <c r="A111" s="63" t="str">
        <f>'[8]Cumulative Stats'!A110</f>
        <v>Williams</v>
      </c>
      <c r="B111" s="63" t="str">
        <f>'[8]Cumulative Stats'!B110</f>
        <v>Mia</v>
      </c>
      <c r="C111" s="63">
        <f>'[8]Cumulative Stats'!C110</f>
        <v>0</v>
      </c>
      <c r="D111" s="63">
        <f>'[8]Cumulative Stats'!D110</f>
        <v>0</v>
      </c>
      <c r="E111" s="76">
        <f>'[8]Cumulative Stats'!E110</f>
        <v>0</v>
      </c>
      <c r="F111" s="64">
        <f>'[8]Cumulative Stats'!F110</f>
        <v>0</v>
      </c>
      <c r="G111" s="65">
        <f>'[8]Cumulative Stats'!G110</f>
        <v>0</v>
      </c>
      <c r="H111" s="65">
        <f>'[8]Cumulative Stats'!H110</f>
        <v>0</v>
      </c>
      <c r="I111" s="65">
        <f>'[8]Cumulative Stats'!I110</f>
        <v>0</v>
      </c>
      <c r="J111" s="76">
        <f>'[8]Cumulative Stats'!J110</f>
        <v>0</v>
      </c>
      <c r="K111" s="76">
        <f>'[8]Cumulative Stats'!K110</f>
        <v>0</v>
      </c>
      <c r="L111" s="76">
        <f>'[8]Cumulative Stats'!L110</f>
        <v>0</v>
      </c>
      <c r="M111" s="76">
        <f>IF(D111=0,0,F111/D111)</f>
        <v>0</v>
      </c>
      <c r="N111" s="76">
        <f>'[8]Cumulative Stats'!M110</f>
        <v>0</v>
      </c>
      <c r="O111" s="63">
        <f>'[8]Cumulative Stats'!N110</f>
        <v>0</v>
      </c>
      <c r="P111" s="63">
        <f>'[8]Cumulative Stats'!O110</f>
        <v>0</v>
      </c>
      <c r="Q111" s="76">
        <f>IF(P111+C111=0,0,+P111/(P111+C111)*100)</f>
        <v>0</v>
      </c>
      <c r="R111">
        <f>IF(C111&gt;=$B$1*12,1,IF(C111+P111=0,-1,0))</f>
        <v>-1</v>
      </c>
      <c r="S111">
        <f>IF(C111&gt;=$V$31*$B$1,1,0)</f>
        <v>0</v>
      </c>
    </row>
    <row r="112" spans="1:19">
      <c r="A112" s="63" t="str">
        <f>'[25]Cumulative Stats'!A115</f>
        <v>Wood</v>
      </c>
      <c r="B112" s="63" t="s">
        <v>209</v>
      </c>
      <c r="C112" s="63">
        <f>'[25]Cumulative Stats'!C115</f>
        <v>0</v>
      </c>
      <c r="D112" s="63">
        <f>'[25]Cumulative Stats'!D115</f>
        <v>0</v>
      </c>
      <c r="E112" s="76">
        <f>'[25]Cumulative Stats'!E115</f>
        <v>0</v>
      </c>
      <c r="F112" s="64">
        <f>'[25]Cumulative Stats'!F115</f>
        <v>0</v>
      </c>
      <c r="G112" s="65">
        <f>'[25]Cumulative Stats'!G115</f>
        <v>0</v>
      </c>
      <c r="H112" s="65">
        <f>'[25]Cumulative Stats'!H115</f>
        <v>0</v>
      </c>
      <c r="I112" s="65">
        <f>'[25]Cumulative Stats'!I115</f>
        <v>0</v>
      </c>
      <c r="J112" s="76">
        <f>'[25]Cumulative Stats'!J115</f>
        <v>0</v>
      </c>
      <c r="K112" s="76">
        <f>'[25]Cumulative Stats'!K115</f>
        <v>0</v>
      </c>
      <c r="L112" s="76">
        <f>'[25]Cumulative Stats'!L115</f>
        <v>0</v>
      </c>
      <c r="M112" s="76">
        <f>IF(D112=0,0,F112/D112)</f>
        <v>0</v>
      </c>
      <c r="N112" s="76">
        <f>'[25]Cumulative Stats'!M115</f>
        <v>0</v>
      </c>
      <c r="O112" s="66">
        <f>'[25]Cumulative Stats'!N115</f>
        <v>0</v>
      </c>
      <c r="P112" s="63">
        <f>'[25]Cumulative Stats'!O115</f>
        <v>0</v>
      </c>
      <c r="Q112" s="76">
        <f>IF(P112+C112=0,0,+P112/(P112+C112)*100)</f>
        <v>0</v>
      </c>
      <c r="R112">
        <f>IF(C112&gt;=$B$1*12,1,IF(C112+P112=0,-1,0))</f>
        <v>-1</v>
      </c>
      <c r="S112">
        <f>IF(C112&gt;=$V$31*$B$1,1,0)</f>
        <v>0</v>
      </c>
    </row>
    <row r="113" spans="5:19">
      <c r="E113" s="11"/>
      <c r="F113" s="60"/>
      <c r="G113" s="14"/>
      <c r="H113" s="14"/>
      <c r="I113" s="14"/>
      <c r="J113" s="11"/>
      <c r="K113" s="11"/>
      <c r="L113" s="11"/>
      <c r="M113" s="11">
        <f t="shared" ref="M113:M118" si="1">IF(D113=0,0,F113/D113)</f>
        <v>0</v>
      </c>
      <c r="N113" s="11"/>
      <c r="O113" s="12"/>
      <c r="Q113" s="11">
        <f t="shared" ref="Q113:Q118" si="2">IF(P113+C113=0,0,+P113/(P113+C113)*100)</f>
        <v>0</v>
      </c>
      <c r="R113">
        <f t="shared" ref="R113:R118" si="3">IF(C113&gt;=$B$1*12,1,IF(C113+P113=0,-1,0))</f>
        <v>-1</v>
      </c>
      <c r="S113">
        <f t="shared" ref="S113:S118" si="4">IF(C113&gt;=$V$31*$B$1,1,0)</f>
        <v>0</v>
      </c>
    </row>
    <row r="114" spans="5:19">
      <c r="E114" s="11"/>
      <c r="F114" s="60"/>
      <c r="G114" s="14"/>
      <c r="H114" s="14"/>
      <c r="I114" s="14"/>
      <c r="J114" s="11"/>
      <c r="K114" s="11"/>
      <c r="L114" s="11"/>
      <c r="M114" s="11">
        <f t="shared" si="1"/>
        <v>0</v>
      </c>
      <c r="N114" s="11"/>
      <c r="O114" s="12"/>
      <c r="Q114" s="11">
        <f t="shared" si="2"/>
        <v>0</v>
      </c>
      <c r="R114">
        <f t="shared" si="3"/>
        <v>-1</v>
      </c>
      <c r="S114">
        <f t="shared" si="4"/>
        <v>0</v>
      </c>
    </row>
    <row r="115" spans="5:19">
      <c r="E115" s="11"/>
      <c r="F115" s="60"/>
      <c r="G115" s="14"/>
      <c r="H115" s="14"/>
      <c r="I115" s="14"/>
      <c r="J115" s="11"/>
      <c r="K115" s="11"/>
      <c r="L115" s="11"/>
      <c r="M115" s="11">
        <f t="shared" si="1"/>
        <v>0</v>
      </c>
      <c r="N115" s="11"/>
      <c r="Q115" s="11">
        <f t="shared" si="2"/>
        <v>0</v>
      </c>
      <c r="R115">
        <f t="shared" si="3"/>
        <v>-1</v>
      </c>
      <c r="S115">
        <f t="shared" si="4"/>
        <v>0</v>
      </c>
    </row>
    <row r="116" spans="5:19">
      <c r="E116" s="11"/>
      <c r="F116" s="60"/>
      <c r="G116" s="14"/>
      <c r="H116" s="14"/>
      <c r="I116" s="14"/>
      <c r="J116" s="11"/>
      <c r="K116" s="11"/>
      <c r="L116" s="11"/>
      <c r="M116" s="11">
        <f t="shared" si="1"/>
        <v>0</v>
      </c>
      <c r="N116" s="11"/>
      <c r="Q116" s="11">
        <f t="shared" si="2"/>
        <v>0</v>
      </c>
      <c r="R116">
        <f t="shared" si="3"/>
        <v>-1</v>
      </c>
      <c r="S116">
        <f t="shared" si="4"/>
        <v>0</v>
      </c>
    </row>
    <row r="117" spans="5:19">
      <c r="E117" s="11"/>
      <c r="F117" s="60"/>
      <c r="G117" s="14"/>
      <c r="H117" s="14"/>
      <c r="I117" s="14"/>
      <c r="J117" s="11"/>
      <c r="K117" s="11"/>
      <c r="L117" s="11"/>
      <c r="M117" s="11">
        <f t="shared" si="1"/>
        <v>0</v>
      </c>
      <c r="N117" s="11"/>
      <c r="Q117" s="11">
        <f t="shared" si="2"/>
        <v>0</v>
      </c>
      <c r="R117" s="63">
        <f t="shared" si="3"/>
        <v>-1</v>
      </c>
      <c r="S117">
        <f t="shared" si="4"/>
        <v>0</v>
      </c>
    </row>
    <row r="118" spans="5:19">
      <c r="E118" s="11"/>
      <c r="F118" s="60"/>
      <c r="G118" s="14"/>
      <c r="H118" s="14"/>
      <c r="I118" s="14"/>
      <c r="J118" s="11"/>
      <c r="K118" s="11"/>
      <c r="L118" s="11"/>
      <c r="M118" s="11">
        <f t="shared" si="1"/>
        <v>0</v>
      </c>
      <c r="N118" s="11"/>
      <c r="Q118" s="11">
        <f t="shared" si="2"/>
        <v>0</v>
      </c>
      <c r="R118">
        <f t="shared" si="3"/>
        <v>-1</v>
      </c>
      <c r="S118">
        <f t="shared" si="4"/>
        <v>0</v>
      </c>
    </row>
    <row r="119" spans="5:19">
      <c r="E119" s="15"/>
      <c r="F119" s="60"/>
      <c r="G119" s="14"/>
      <c r="H119" s="14"/>
      <c r="I119" s="14"/>
      <c r="J119" s="11"/>
      <c r="K119" s="11"/>
      <c r="L119" s="11"/>
      <c r="M119" s="11">
        <f t="shared" ref="M119:M124" si="5">IF(D119=0,0,F119/D119)</f>
        <v>0</v>
      </c>
      <c r="N119" s="11"/>
      <c r="Q119" s="11">
        <f t="shared" ref="Q119:Q124" si="6">IF(P119+C119=0,0,+P119/(P119+C119)*100)</f>
        <v>0</v>
      </c>
      <c r="R119">
        <f t="shared" ref="R119:R124" si="7">IF(C119&gt;=$B$1*12,1,IF(C119+P119=0,-1,0))</f>
        <v>-1</v>
      </c>
    </row>
    <row r="120" spans="5:19">
      <c r="E120" s="15"/>
      <c r="F120" s="60"/>
      <c r="G120" s="14"/>
      <c r="H120" s="14"/>
      <c r="I120" s="14"/>
      <c r="J120" s="11"/>
      <c r="K120" s="11"/>
      <c r="L120" s="11"/>
      <c r="M120" s="11">
        <f t="shared" si="5"/>
        <v>0</v>
      </c>
      <c r="N120" s="11"/>
      <c r="Q120" s="11">
        <f t="shared" si="6"/>
        <v>0</v>
      </c>
      <c r="R120">
        <f t="shared" si="7"/>
        <v>-1</v>
      </c>
    </row>
    <row r="121" spans="5:19">
      <c r="E121" s="15"/>
      <c r="F121" s="60"/>
      <c r="G121" s="14"/>
      <c r="H121" s="14"/>
      <c r="I121" s="14"/>
      <c r="J121" s="11"/>
      <c r="K121" s="11"/>
      <c r="L121" s="11"/>
      <c r="M121" s="11">
        <f t="shared" si="5"/>
        <v>0</v>
      </c>
      <c r="N121" s="11"/>
      <c r="Q121" s="11">
        <f t="shared" si="6"/>
        <v>0</v>
      </c>
      <c r="R121">
        <f t="shared" si="7"/>
        <v>-1</v>
      </c>
    </row>
    <row r="122" spans="5:19">
      <c r="E122" s="15"/>
      <c r="F122" s="60"/>
      <c r="G122" s="14"/>
      <c r="H122" s="14"/>
      <c r="I122" s="14"/>
      <c r="J122" s="11"/>
      <c r="K122" s="11"/>
      <c r="L122" s="11"/>
      <c r="M122" s="11">
        <f t="shared" si="5"/>
        <v>0</v>
      </c>
      <c r="N122" s="11"/>
      <c r="Q122" s="11">
        <f t="shared" si="6"/>
        <v>0</v>
      </c>
      <c r="R122">
        <f t="shared" si="7"/>
        <v>-1</v>
      </c>
    </row>
    <row r="123" spans="5:19">
      <c r="E123" s="15"/>
      <c r="F123" s="60"/>
      <c r="G123" s="14"/>
      <c r="H123" s="14"/>
      <c r="I123" s="14"/>
      <c r="J123" s="11"/>
      <c r="K123" s="11"/>
      <c r="L123" s="11"/>
      <c r="M123" s="11">
        <f t="shared" si="5"/>
        <v>0</v>
      </c>
      <c r="N123" s="11"/>
      <c r="Q123" s="11">
        <f t="shared" si="6"/>
        <v>0</v>
      </c>
      <c r="R123">
        <f t="shared" si="7"/>
        <v>-1</v>
      </c>
    </row>
    <row r="124" spans="5:19">
      <c r="E124" s="15"/>
      <c r="F124" s="60"/>
      <c r="G124" s="14"/>
      <c r="H124" s="14"/>
      <c r="I124" s="14"/>
      <c r="J124" s="11"/>
      <c r="K124" s="11"/>
      <c r="L124" s="11"/>
      <c r="M124" s="11">
        <f t="shared" si="5"/>
        <v>0</v>
      </c>
      <c r="N124" s="11"/>
      <c r="Q124" s="11">
        <f t="shared" si="6"/>
        <v>0</v>
      </c>
      <c r="R124">
        <f t="shared" si="7"/>
        <v>-1</v>
      </c>
    </row>
  </sheetData>
  <sortState ref="A31:S112">
    <sortCondition descending="1" ref="S31:S112"/>
    <sortCondition descending="1" ref="N31:N112"/>
  </sortState>
  <phoneticPr fontId="2" type="noConversion"/>
  <pageMargins left="0.75" right="0.75" top="1" bottom="1" header="0.5" footer="0.5"/>
  <pageSetup orientation="landscape" horizontalDpi="300" verticalDpi="300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zoomScale="125" zoomScaleNormal="125" zoomScalePageLayoutView="125" workbookViewId="0">
      <pane ySplit="1" topLeftCell="A2" activePane="bottomLeft" state="frozen"/>
      <selection pane="bottomLeft" activeCell="J2" sqref="J2"/>
    </sheetView>
  </sheetViews>
  <sheetFormatPr baseColWidth="10" defaultColWidth="8.83203125" defaultRowHeight="12" x14ac:dyDescent="0"/>
  <cols>
    <col min="1" max="1" width="12.1640625" customWidth="1"/>
    <col min="2" max="2" width="12.33203125" customWidth="1"/>
    <col min="3" max="3" width="5.1640625" customWidth="1"/>
    <col min="4" max="4" width="6" customWidth="1"/>
    <col min="5" max="5" width="5.6640625" customWidth="1"/>
    <col min="6" max="6" width="5.5" customWidth="1"/>
    <col min="7" max="7" width="4.5" customWidth="1"/>
    <col min="8" max="8" width="5.5" customWidth="1"/>
    <col min="10" max="10" width="12.1640625" customWidth="1"/>
    <col min="11" max="11" width="10.5" customWidth="1"/>
    <col min="12" max="12" width="5.1640625" customWidth="1"/>
    <col min="13" max="13" width="6" customWidth="1"/>
    <col min="14" max="14" width="5.6640625" customWidth="1"/>
    <col min="15" max="15" width="5.5" customWidth="1"/>
    <col min="16" max="16" width="4.5" customWidth="1"/>
    <col min="17" max="17" width="5.5" customWidth="1"/>
  </cols>
  <sheetData>
    <row r="1" spans="1:18">
      <c r="A1" s="3" t="s">
        <v>65</v>
      </c>
      <c r="B1" s="3"/>
      <c r="C1" s="84" t="s">
        <v>66</v>
      </c>
      <c r="D1" s="84" t="s">
        <v>67</v>
      </c>
      <c r="E1" s="84" t="s">
        <v>68</v>
      </c>
      <c r="F1" s="84" t="s">
        <v>69</v>
      </c>
      <c r="G1" s="84" t="s">
        <v>70</v>
      </c>
      <c r="H1" s="84" t="s">
        <v>71</v>
      </c>
      <c r="J1" s="9" t="s">
        <v>72</v>
      </c>
      <c r="K1" s="3"/>
      <c r="L1" s="84" t="s">
        <v>87</v>
      </c>
      <c r="M1" s="84" t="s">
        <v>67</v>
      </c>
      <c r="N1" s="84" t="s">
        <v>68</v>
      </c>
      <c r="O1" s="84" t="s">
        <v>69</v>
      </c>
      <c r="P1" s="84" t="s">
        <v>70</v>
      </c>
      <c r="Q1" s="84" t="s">
        <v>71</v>
      </c>
    </row>
    <row r="2" spans="1:18">
      <c r="A2" t="str">
        <f>'[24]Cumulative Stats'!A87</f>
        <v>Montgomery</v>
      </c>
      <c r="B2" t="str">
        <f>'[24]Cumulative Stats'!B87</f>
        <v>Phi</v>
      </c>
      <c r="C2">
        <f>'[24]Cumulative Stats'!C87</f>
        <v>72</v>
      </c>
      <c r="D2">
        <f>'[24]Cumulative Stats'!D87</f>
        <v>494</v>
      </c>
      <c r="E2" s="11">
        <f>IF(C2=0,0,D2/C2)</f>
        <v>6.8611111111111107</v>
      </c>
      <c r="F2">
        <f>'[24]Cumulative Stats'!F87</f>
        <v>47</v>
      </c>
      <c r="G2">
        <f>'[24]Cumulative Stats'!G87</f>
        <v>1</v>
      </c>
      <c r="H2">
        <f>'[24]Cumulative Stats'!H87</f>
        <v>0</v>
      </c>
      <c r="I2" s="14">
        <f>IF(C2&gt;0,1,0)</f>
        <v>1</v>
      </c>
      <c r="J2" t="str">
        <f>'[14]Cumulative Stats'!A95</f>
        <v>Largent</v>
      </c>
      <c r="K2" t="str">
        <f>'[14]Cumulative Stats'!B95</f>
        <v>Sea</v>
      </c>
      <c r="L2">
        <f>'[14]Cumulative Stats'!C95</f>
        <v>21</v>
      </c>
      <c r="M2">
        <f>'[14]Cumulative Stats'!D95</f>
        <v>330</v>
      </c>
      <c r="N2" s="11">
        <f>IF(L2=0,0,M2/L2)</f>
        <v>15.714285714285714</v>
      </c>
      <c r="O2">
        <f>'[14]Cumulative Stats'!F95</f>
        <v>36</v>
      </c>
      <c r="P2">
        <f>'[14]Cumulative Stats'!G95</f>
        <v>0</v>
      </c>
      <c r="Q2">
        <f>'[14]Cumulative Stats'!H95</f>
        <v>0</v>
      </c>
      <c r="R2" s="16">
        <f>+L2/PASSING!$B$1*16</f>
        <v>84</v>
      </c>
    </row>
    <row r="3" spans="1:18">
      <c r="A3" s="14" t="str">
        <f>'[19]Cumulative Stats'!A81</f>
        <v>Middleton</v>
      </c>
      <c r="B3" s="14" t="str">
        <f>'[19]Cumulative Stats'!B81</f>
        <v>GB</v>
      </c>
      <c r="C3" s="14">
        <f>'[19]Cumulative Stats'!C81</f>
        <v>98</v>
      </c>
      <c r="D3" s="14">
        <f>'[19]Cumulative Stats'!D81</f>
        <v>486</v>
      </c>
      <c r="E3" s="11">
        <f>IF(C3=0,0,D3/C3)</f>
        <v>4.9591836734693882</v>
      </c>
      <c r="F3" s="14">
        <f>'[19]Cumulative Stats'!F81</f>
        <v>76</v>
      </c>
      <c r="G3" s="14">
        <f>'[19]Cumulative Stats'!G81</f>
        <v>3</v>
      </c>
      <c r="H3" s="14">
        <f>'[19]Cumulative Stats'!H81</f>
        <v>3</v>
      </c>
      <c r="I3" s="14">
        <f>IF(C3&gt;0,1,0)</f>
        <v>1</v>
      </c>
      <c r="J3" s="14" t="str">
        <f>'[21]Cumulative Stats'!A101</f>
        <v>Young</v>
      </c>
      <c r="K3" s="14" t="str">
        <f>'[21]Cumulative Stats'!B101</f>
        <v>Min</v>
      </c>
      <c r="L3" s="14">
        <f>'[21]Cumulative Stats'!C101</f>
        <v>21</v>
      </c>
      <c r="M3" s="14">
        <f>'[21]Cumulative Stats'!D101</f>
        <v>119</v>
      </c>
      <c r="N3" s="11">
        <f>IF(L3=0,0,M3/L3)</f>
        <v>5.666666666666667</v>
      </c>
      <c r="O3" s="14">
        <f>'[21]Cumulative Stats'!F101</f>
        <v>17</v>
      </c>
      <c r="P3" s="14">
        <f>'[21]Cumulative Stats'!G101</f>
        <v>1</v>
      </c>
      <c r="Q3" s="14">
        <f>'[21]Cumulative Stats'!H101</f>
        <v>0</v>
      </c>
      <c r="R3" s="16">
        <f>+L3/PASSING!$B$1*16</f>
        <v>84</v>
      </c>
    </row>
    <row r="4" spans="1:18">
      <c r="A4" t="str">
        <f>'[14]Cumulative Stats'!A81</f>
        <v>Sims</v>
      </c>
      <c r="B4" t="str">
        <f>'[14]Cumulative Stats'!B81</f>
        <v>Sea</v>
      </c>
      <c r="C4">
        <f>'[14]Cumulative Stats'!C81</f>
        <v>77</v>
      </c>
      <c r="D4">
        <f>'[14]Cumulative Stats'!D81</f>
        <v>398</v>
      </c>
      <c r="E4" s="11">
        <f>IF(C4=0,0,D4/C4)</f>
        <v>5.1688311688311686</v>
      </c>
      <c r="F4">
        <f>'[14]Cumulative Stats'!F81</f>
        <v>30</v>
      </c>
      <c r="G4">
        <f>'[14]Cumulative Stats'!G81</f>
        <v>5</v>
      </c>
      <c r="H4">
        <f>'[14]Cumulative Stats'!H81</f>
        <v>1</v>
      </c>
      <c r="I4" s="14">
        <f>IF(C4&gt;0,1,0)</f>
        <v>1</v>
      </c>
      <c r="J4" s="78" t="str">
        <f>'[11]Cumulative Stats'!A93</f>
        <v>Branch</v>
      </c>
      <c r="K4" s="78" t="str">
        <f>'[11]Cumulative Stats'!B93</f>
        <v>Oak</v>
      </c>
      <c r="L4" s="78">
        <f>'[11]Cumulative Stats'!C93</f>
        <v>19</v>
      </c>
      <c r="M4" s="78">
        <f>'[11]Cumulative Stats'!D93</f>
        <v>263</v>
      </c>
      <c r="N4" s="11">
        <f>IF(L4=0,0,M4/L4)</f>
        <v>13.842105263157896</v>
      </c>
      <c r="O4" s="78">
        <f>'[11]Cumulative Stats'!F93</f>
        <v>32</v>
      </c>
      <c r="P4" s="78">
        <f>'[11]Cumulative Stats'!G93</f>
        <v>1</v>
      </c>
      <c r="Q4" s="78">
        <f>'[11]Cumulative Stats'!H93</f>
        <v>1</v>
      </c>
      <c r="R4" s="16">
        <f>+L4/PASSING!$B$1*16</f>
        <v>76</v>
      </c>
    </row>
    <row r="5" spans="1:18">
      <c r="A5" s="14" t="str">
        <f>'[6]Cumulative Stats'!A78</f>
        <v>Campbell</v>
      </c>
      <c r="B5" s="14" t="str">
        <f>'[6]Cumulative Stats'!B78</f>
        <v>Hou</v>
      </c>
      <c r="C5" s="14">
        <f>'[6]Cumulative Stats'!C78</f>
        <v>75</v>
      </c>
      <c r="D5" s="14">
        <f>'[6]Cumulative Stats'!D78</f>
        <v>386</v>
      </c>
      <c r="E5" s="11">
        <f>IF(C5=0,0,D5/C5)</f>
        <v>5.1466666666666665</v>
      </c>
      <c r="F5" s="14">
        <f>'[6]Cumulative Stats'!F78</f>
        <v>69</v>
      </c>
      <c r="G5" s="14">
        <f>'[6]Cumulative Stats'!G78</f>
        <v>3</v>
      </c>
      <c r="H5" s="14">
        <f>'[6]Cumulative Stats'!H78</f>
        <v>4</v>
      </c>
      <c r="I5" s="14">
        <f>IF(C5&gt;0,1,0)</f>
        <v>1</v>
      </c>
      <c r="J5" t="str">
        <f>'[8]Cumulative Stats'!A99</f>
        <v>Moore,N</v>
      </c>
      <c r="K5" t="str">
        <f>'[8]Cumulative Stats'!B99</f>
        <v>Mia</v>
      </c>
      <c r="L5">
        <f>'[8]Cumulative Stats'!C99</f>
        <v>19</v>
      </c>
      <c r="M5">
        <f>'[8]Cumulative Stats'!D99</f>
        <v>233</v>
      </c>
      <c r="N5" s="11">
        <f>IF(L5=0,0,M5/L5)</f>
        <v>12.263157894736842</v>
      </c>
      <c r="O5">
        <f>'[8]Cumulative Stats'!F99</f>
        <v>26</v>
      </c>
      <c r="P5">
        <f>'[8]Cumulative Stats'!G99</f>
        <v>1</v>
      </c>
      <c r="Q5">
        <f>'[8]Cumulative Stats'!H99</f>
        <v>1</v>
      </c>
      <c r="R5" s="16">
        <f>+L5/PASSING!$B$1*16</f>
        <v>76</v>
      </c>
    </row>
    <row r="6" spans="1:18">
      <c r="A6" s="14" t="str">
        <f>'[7]Cumulative Stats'!A85</f>
        <v>Reed</v>
      </c>
      <c r="B6" s="14" t="str">
        <f>'[7]Cumulative Stats'!B85</f>
        <v>KC</v>
      </c>
      <c r="C6" s="14">
        <f>'[7]Cumulative Stats'!C85</f>
        <v>65</v>
      </c>
      <c r="D6" s="14">
        <f>'[7]Cumulative Stats'!D85</f>
        <v>385</v>
      </c>
      <c r="E6" s="11">
        <f>IF(C6=0,0,D6/C6)</f>
        <v>5.9230769230769234</v>
      </c>
      <c r="F6" s="14">
        <f>'[7]Cumulative Stats'!F85</f>
        <v>62</v>
      </c>
      <c r="G6" s="14">
        <f>'[7]Cumulative Stats'!G85</f>
        <v>2</v>
      </c>
      <c r="H6" s="14">
        <f>'[7]Cumulative Stats'!H85</f>
        <v>2</v>
      </c>
      <c r="I6" s="14">
        <f>IF(C6&gt;0,1,0)</f>
        <v>1</v>
      </c>
      <c r="J6" t="str">
        <f>'[16]Cumulative Stats'!A95</f>
        <v>Payton</v>
      </c>
      <c r="K6" t="str">
        <f>'[16]Cumulative Stats'!B95</f>
        <v>Chi</v>
      </c>
      <c r="L6">
        <f>'[16]Cumulative Stats'!C95</f>
        <v>19</v>
      </c>
      <c r="M6">
        <f>'[16]Cumulative Stats'!D95</f>
        <v>189</v>
      </c>
      <c r="N6" s="11">
        <f>IF(L6=0,0,M6/L6)</f>
        <v>9.9473684210526319</v>
      </c>
      <c r="O6">
        <f>'[16]Cumulative Stats'!F95</f>
        <v>49</v>
      </c>
      <c r="P6">
        <f>'[16]Cumulative Stats'!G95</f>
        <v>0</v>
      </c>
      <c r="Q6">
        <f>'[16]Cumulative Stats'!H95</f>
        <v>0</v>
      </c>
      <c r="R6" s="16">
        <f>+L6/PASSING!$B$1*16</f>
        <v>76</v>
      </c>
    </row>
    <row r="7" spans="1:18">
      <c r="A7" s="14" t="str">
        <f>'[17]Cumulative Stats'!A79</f>
        <v>Dorsett</v>
      </c>
      <c r="B7" s="14" t="str">
        <f>'[17]Cumulative Stats'!B79</f>
        <v>Dal</v>
      </c>
      <c r="C7" s="14">
        <f>'[17]Cumulative Stats'!C79</f>
        <v>72</v>
      </c>
      <c r="D7" s="14">
        <f>'[17]Cumulative Stats'!D79</f>
        <v>382</v>
      </c>
      <c r="E7" s="11">
        <f>IF(C7=0,0,D7/C7)</f>
        <v>5.3055555555555554</v>
      </c>
      <c r="F7" s="14">
        <f>'[17]Cumulative Stats'!F79</f>
        <v>63</v>
      </c>
      <c r="G7" s="14">
        <f>'[17]Cumulative Stats'!G79</f>
        <v>4</v>
      </c>
      <c r="H7" s="14">
        <f>'[17]Cumulative Stats'!H79</f>
        <v>1</v>
      </c>
      <c r="I7" s="14">
        <f>IF(C7&gt;0,1,0)</f>
        <v>1</v>
      </c>
      <c r="J7" s="14" t="str">
        <f>'[1]Cumulative Stats'!A100</f>
        <v>Washington</v>
      </c>
      <c r="K7" s="14" t="str">
        <f>'[1]Cumulative Stats'!B100</f>
        <v>Bal</v>
      </c>
      <c r="L7" s="14">
        <f>'[1]Cumulative Stats'!C100</f>
        <v>19</v>
      </c>
      <c r="M7" s="14">
        <f>'[1]Cumulative Stats'!D100</f>
        <v>141</v>
      </c>
      <c r="N7" s="11">
        <f>IF(L7=0,0,M7/L7)</f>
        <v>7.4210526315789478</v>
      </c>
      <c r="O7" s="14">
        <f>'[1]Cumulative Stats'!F100</f>
        <v>17</v>
      </c>
      <c r="P7" s="14">
        <f>'[1]Cumulative Stats'!G100</f>
        <v>0</v>
      </c>
      <c r="Q7" s="14">
        <f>'[1]Cumulative Stats'!H100</f>
        <v>1</v>
      </c>
      <c r="R7" s="16">
        <f>+L7/PASSING!$B$1*16</f>
        <v>76</v>
      </c>
    </row>
    <row r="8" spans="1:18">
      <c r="A8" t="str">
        <f>'[8]Cumulative Stats'!A86</f>
        <v>Williams</v>
      </c>
      <c r="B8" t="str">
        <f>'[8]Cumulative Stats'!B86</f>
        <v>Mia</v>
      </c>
      <c r="C8">
        <f>'[8]Cumulative Stats'!C86</f>
        <v>83</v>
      </c>
      <c r="D8">
        <f>'[8]Cumulative Stats'!D86</f>
        <v>360</v>
      </c>
      <c r="E8" s="11">
        <f>IF(C8=0,0,D8/C8)</f>
        <v>4.3373493975903612</v>
      </c>
      <c r="F8">
        <f>'[8]Cumulative Stats'!F86</f>
        <v>25</v>
      </c>
      <c r="G8">
        <f>'[8]Cumulative Stats'!G86</f>
        <v>1</v>
      </c>
      <c r="H8">
        <f>'[8]Cumulative Stats'!H86</f>
        <v>0</v>
      </c>
      <c r="I8" s="14">
        <f>IF(C8&gt;0,1,0)</f>
        <v>1</v>
      </c>
      <c r="J8" s="78" t="str">
        <f>'[13]Cumulative Stats'!A99</f>
        <v>Jefferson</v>
      </c>
      <c r="K8" s="78" t="str">
        <f>'[13]Cumulative Stats'!B99</f>
        <v>SD</v>
      </c>
      <c r="L8" s="78">
        <f>'[13]Cumulative Stats'!C99</f>
        <v>17</v>
      </c>
      <c r="M8" s="78">
        <f>'[13]Cumulative Stats'!D99</f>
        <v>355</v>
      </c>
      <c r="N8" s="11">
        <f>IF(L8=0,0,M8/L8)</f>
        <v>20.882352941176471</v>
      </c>
      <c r="O8" s="78">
        <f>'[13]Cumulative Stats'!F99</f>
        <v>55</v>
      </c>
      <c r="P8" s="78">
        <f>'[13]Cumulative Stats'!G99</f>
        <v>2</v>
      </c>
      <c r="Q8" s="78">
        <f>'[13]Cumulative Stats'!H99</f>
        <v>0</v>
      </c>
      <c r="R8" s="16">
        <f>+L8/PASSING!$B$1*16</f>
        <v>68</v>
      </c>
    </row>
    <row r="9" spans="1:18">
      <c r="A9" s="14" t="str">
        <f>'[16]Cumulative Stats'!A83</f>
        <v>Payton</v>
      </c>
      <c r="B9" s="14" t="str">
        <f>'[16]Cumulative Stats'!B83</f>
        <v>Chi</v>
      </c>
      <c r="C9" s="14">
        <f>'[16]Cumulative Stats'!C83</f>
        <v>94</v>
      </c>
      <c r="D9" s="14">
        <f>'[16]Cumulative Stats'!D83</f>
        <v>349</v>
      </c>
      <c r="E9" s="11">
        <f>IF(C9=0,0,D9/C9)</f>
        <v>3.7127659574468086</v>
      </c>
      <c r="F9" s="14">
        <f>'[16]Cumulative Stats'!F83</f>
        <v>38</v>
      </c>
      <c r="G9" s="14">
        <f>'[16]Cumulative Stats'!G83</f>
        <v>0</v>
      </c>
      <c r="H9" s="14">
        <f>'[16]Cumulative Stats'!H83</f>
        <v>2</v>
      </c>
      <c r="I9" s="14">
        <f>IF(C9&gt;0,1,0)</f>
        <v>1</v>
      </c>
      <c r="J9" s="14" t="str">
        <f>'[21]Cumulative Stats'!A96</f>
        <v>Rashad</v>
      </c>
      <c r="K9" s="14" t="str">
        <f>'[21]Cumulative Stats'!B96</f>
        <v>Min</v>
      </c>
      <c r="L9" s="14">
        <f>'[21]Cumulative Stats'!C96</f>
        <v>17</v>
      </c>
      <c r="M9" s="14">
        <f>'[21]Cumulative Stats'!D96</f>
        <v>235</v>
      </c>
      <c r="N9" s="11">
        <f>IF(L9=0,0,M9/L9)</f>
        <v>13.823529411764707</v>
      </c>
      <c r="O9" s="14">
        <f>'[21]Cumulative Stats'!F96</f>
        <v>32</v>
      </c>
      <c r="P9" s="14">
        <f>'[21]Cumulative Stats'!G96</f>
        <v>0</v>
      </c>
      <c r="Q9" s="14">
        <f>'[21]Cumulative Stats'!H96</f>
        <v>0</v>
      </c>
      <c r="R9" s="16">
        <f>+L9/PASSING!$B$1*16</f>
        <v>68</v>
      </c>
    </row>
    <row r="10" spans="1:18">
      <c r="A10" t="str">
        <f>'[10]Cumulative Stats'!A80</f>
        <v>Long</v>
      </c>
      <c r="B10" t="str">
        <f>'[10]Cumulative Stats'!B80</f>
        <v>NYJ</v>
      </c>
      <c r="C10">
        <f>'[10]Cumulative Stats'!C80</f>
        <v>54</v>
      </c>
      <c r="D10">
        <f>'[10]Cumulative Stats'!D80</f>
        <v>295</v>
      </c>
      <c r="E10" s="11">
        <f>IF(C10=0,0,D10/C10)</f>
        <v>5.4629629629629628</v>
      </c>
      <c r="F10">
        <f>'[10]Cumulative Stats'!F80</f>
        <v>18</v>
      </c>
      <c r="G10">
        <f>'[10]Cumulative Stats'!G80</f>
        <v>3</v>
      </c>
      <c r="H10">
        <f>'[10]Cumulative Stats'!H80</f>
        <v>0</v>
      </c>
      <c r="I10" s="14">
        <f>IF(C10&gt;0,1,0)</f>
        <v>1</v>
      </c>
      <c r="J10" s="14" t="str">
        <f>'[21]Cumulative Stats'!A91</f>
        <v>Foreman</v>
      </c>
      <c r="K10" s="14" t="str">
        <f>'[21]Cumulative Stats'!B91</f>
        <v>Min</v>
      </c>
      <c r="L10" s="14">
        <f>'[21]Cumulative Stats'!C91</f>
        <v>17</v>
      </c>
      <c r="M10" s="14">
        <f>'[21]Cumulative Stats'!D91</f>
        <v>142</v>
      </c>
      <c r="N10" s="11">
        <f>IF(L10=0,0,M10/L10)</f>
        <v>8.3529411764705888</v>
      </c>
      <c r="O10" s="14">
        <f>'[21]Cumulative Stats'!F91</f>
        <v>22</v>
      </c>
      <c r="P10" s="14">
        <f>'[21]Cumulative Stats'!G91</f>
        <v>0</v>
      </c>
      <c r="Q10" s="14">
        <f>'[21]Cumulative Stats'!H91</f>
        <v>0</v>
      </c>
      <c r="R10" s="16">
        <f>+L10/PASSING!$B$1*16</f>
        <v>68</v>
      </c>
    </row>
    <row r="11" spans="1:18">
      <c r="A11" s="14" t="str">
        <f>'[1]Cumulative Stats'!A84</f>
        <v>Washington</v>
      </c>
      <c r="B11" s="14" t="str">
        <f>'[1]Cumulative Stats'!B84</f>
        <v>Bal</v>
      </c>
      <c r="C11" s="14">
        <f>'[1]Cumulative Stats'!C84</f>
        <v>70</v>
      </c>
      <c r="D11" s="14">
        <f>'[1]Cumulative Stats'!D84</f>
        <v>289</v>
      </c>
      <c r="E11" s="11">
        <f>IF(C11=0,0,D11/C11)</f>
        <v>4.128571428571429</v>
      </c>
      <c r="F11" s="14">
        <f>'[1]Cumulative Stats'!F84</f>
        <v>29</v>
      </c>
      <c r="G11" s="14">
        <f>'[1]Cumulative Stats'!G84</f>
        <v>3</v>
      </c>
      <c r="H11" s="14">
        <f>'[1]Cumulative Stats'!H84</f>
        <v>4</v>
      </c>
      <c r="I11" s="14">
        <f>IF(C11&gt;0,1,0)</f>
        <v>1</v>
      </c>
      <c r="J11" t="str">
        <f>'[25]Cumulative Stats'!A98</f>
        <v>Gray</v>
      </c>
      <c r="K11" t="str">
        <f>'[25]Cumulative Stats'!B98</f>
        <v>StL</v>
      </c>
      <c r="L11">
        <f>'[25]Cumulative Stats'!C98</f>
        <v>16</v>
      </c>
      <c r="M11">
        <f>'[25]Cumulative Stats'!D98</f>
        <v>263</v>
      </c>
      <c r="N11" s="11">
        <f>IF(L11=0,0,M11/L11)</f>
        <v>16.4375</v>
      </c>
      <c r="O11">
        <f>'[25]Cumulative Stats'!F98</f>
        <v>39</v>
      </c>
      <c r="P11">
        <f>'[25]Cumulative Stats'!G98</f>
        <v>2</v>
      </c>
      <c r="Q11">
        <f>'[25]Cumulative Stats'!H98</f>
        <v>0</v>
      </c>
      <c r="R11" s="16">
        <f>+L11/PASSING!$B$1*16</f>
        <v>64</v>
      </c>
    </row>
    <row r="12" spans="1:18">
      <c r="A12" s="14" t="str">
        <f>'[4]Cumulative Stats'!A83</f>
        <v>Pruitt,M</v>
      </c>
      <c r="B12" s="14" t="str">
        <f>'[4]Cumulative Stats'!B83</f>
        <v>Cle</v>
      </c>
      <c r="C12" s="14">
        <f>'[4]Cumulative Stats'!C83</f>
        <v>43</v>
      </c>
      <c r="D12" s="14">
        <f>'[4]Cumulative Stats'!D83</f>
        <v>266</v>
      </c>
      <c r="E12" s="11">
        <f>IF(C12=0,0,D12/C12)</f>
        <v>6.1860465116279073</v>
      </c>
      <c r="F12" s="14">
        <f>'[4]Cumulative Stats'!F83</f>
        <v>71</v>
      </c>
      <c r="G12" s="14">
        <f>'[4]Cumulative Stats'!G83</f>
        <v>3</v>
      </c>
      <c r="H12" s="14">
        <f>'[4]Cumulative Stats'!H83</f>
        <v>2</v>
      </c>
      <c r="I12" s="14">
        <f>IF(C12&gt;0,1,0)</f>
        <v>1</v>
      </c>
      <c r="J12" s="78" t="str">
        <f>'[12]Cumulative Stats'!A99</f>
        <v>Swann</v>
      </c>
      <c r="K12" s="78" t="str">
        <f>'[12]Cumulative Stats'!B99</f>
        <v>Pit</v>
      </c>
      <c r="L12" s="78">
        <f>'[12]Cumulative Stats'!C99</f>
        <v>16</v>
      </c>
      <c r="M12" s="78">
        <f>'[12]Cumulative Stats'!D99</f>
        <v>256</v>
      </c>
      <c r="N12" s="11">
        <f>IF(L12=0,0,M12/L12)</f>
        <v>16</v>
      </c>
      <c r="O12" s="78">
        <f>'[12]Cumulative Stats'!F99</f>
        <v>41</v>
      </c>
      <c r="P12" s="78">
        <f>'[12]Cumulative Stats'!G99</f>
        <v>2</v>
      </c>
      <c r="Q12" s="78">
        <f>'[12]Cumulative Stats'!H99</f>
        <v>0</v>
      </c>
      <c r="R12" s="16">
        <f>+L12/PASSING!$B$1*16</f>
        <v>64</v>
      </c>
    </row>
    <row r="13" spans="1:18">
      <c r="A13" s="14" t="str">
        <f>'[4]Cumulative Stats'!A82</f>
        <v>Pruitt,G</v>
      </c>
      <c r="B13" s="14" t="str">
        <f>'[4]Cumulative Stats'!B82</f>
        <v>Cle</v>
      </c>
      <c r="C13" s="14">
        <f>'[4]Cumulative Stats'!C82</f>
        <v>31</v>
      </c>
      <c r="D13" s="14">
        <f>'[4]Cumulative Stats'!D82</f>
        <v>261</v>
      </c>
      <c r="E13" s="11">
        <f>IF(C13=0,0,D13/C13)</f>
        <v>8.4193548387096779</v>
      </c>
      <c r="F13" s="14">
        <f>'[4]Cumulative Stats'!F82</f>
        <v>69</v>
      </c>
      <c r="G13" s="14">
        <f>'[4]Cumulative Stats'!G82</f>
        <v>2</v>
      </c>
      <c r="H13" s="14">
        <f>'[4]Cumulative Stats'!H82</f>
        <v>2</v>
      </c>
      <c r="I13" s="14">
        <f>IF(C13&gt;0,1,0)</f>
        <v>1</v>
      </c>
      <c r="J13" t="str">
        <f>'[4]Cumulative Stats'!A93</f>
        <v>Logan</v>
      </c>
      <c r="K13" t="str">
        <f>'[4]Cumulative Stats'!B93</f>
        <v>Cle</v>
      </c>
      <c r="L13">
        <f>'[4]Cumulative Stats'!C93</f>
        <v>16</v>
      </c>
      <c r="M13">
        <f>'[4]Cumulative Stats'!D93</f>
        <v>251</v>
      </c>
      <c r="N13" s="11">
        <f>IF(L13=0,0,M13/L13)</f>
        <v>15.6875</v>
      </c>
      <c r="O13">
        <f>'[4]Cumulative Stats'!F93</f>
        <v>39</v>
      </c>
      <c r="P13">
        <f>'[4]Cumulative Stats'!G93</f>
        <v>1</v>
      </c>
      <c r="Q13">
        <f>'[4]Cumulative Stats'!H93</f>
        <v>0</v>
      </c>
      <c r="R13" s="16">
        <f>+L13/PASSING!$B$1*16</f>
        <v>64</v>
      </c>
    </row>
    <row r="14" spans="1:18">
      <c r="A14" t="str">
        <f>'[12]Cumulative Stats'!A76</f>
        <v>Bleier</v>
      </c>
      <c r="B14" t="str">
        <f>'[12]Cumulative Stats'!B76</f>
        <v>Pit</v>
      </c>
      <c r="C14">
        <f>'[12]Cumulative Stats'!C76</f>
        <v>53</v>
      </c>
      <c r="D14">
        <f>'[12]Cumulative Stats'!D76</f>
        <v>256</v>
      </c>
      <c r="E14" s="11">
        <f>IF(C14=0,0,D14/C14)</f>
        <v>4.8301886792452828</v>
      </c>
      <c r="F14">
        <f>'[12]Cumulative Stats'!F76</f>
        <v>22</v>
      </c>
      <c r="G14">
        <f>'[12]Cumulative Stats'!G76</f>
        <v>1</v>
      </c>
      <c r="H14">
        <f>'[12]Cumulative Stats'!H76</f>
        <v>2</v>
      </c>
      <c r="I14" s="14">
        <f>IF(C14&gt;0,1,0)</f>
        <v>1</v>
      </c>
      <c r="J14" s="14" t="str">
        <f>'[7]Cumulative Stats'!A97</f>
        <v>Reed</v>
      </c>
      <c r="K14" s="14" t="str">
        <f>'[7]Cumulative Stats'!B97</f>
        <v>KC</v>
      </c>
      <c r="L14" s="14">
        <f>'[7]Cumulative Stats'!C97</f>
        <v>16</v>
      </c>
      <c r="M14" s="14">
        <f>'[7]Cumulative Stats'!D97</f>
        <v>197</v>
      </c>
      <c r="N14" s="11">
        <f>IF(L14=0,0,M14/L14)</f>
        <v>12.3125</v>
      </c>
      <c r="O14" s="14">
        <f>'[7]Cumulative Stats'!F97</f>
        <v>29</v>
      </c>
      <c r="P14" s="14">
        <f>'[7]Cumulative Stats'!G97</f>
        <v>1</v>
      </c>
      <c r="Q14" s="14">
        <f>'[7]Cumulative Stats'!H97</f>
        <v>0</v>
      </c>
      <c r="R14" s="16">
        <f>+L14/PASSING!$B$1*16</f>
        <v>64</v>
      </c>
    </row>
    <row r="15" spans="1:18">
      <c r="A15" t="str">
        <f>'[9]Cumulative Stats'!A77</f>
        <v>Cunningham</v>
      </c>
      <c r="B15" t="str">
        <f>'[9]Cumulative Stats'!B77</f>
        <v>NE</v>
      </c>
      <c r="C15">
        <f>'[9]Cumulative Stats'!C77</f>
        <v>57</v>
      </c>
      <c r="D15">
        <f>'[9]Cumulative Stats'!D77</f>
        <v>254</v>
      </c>
      <c r="E15" s="11">
        <f>IF(C15=0,0,D15/C15)</f>
        <v>4.4561403508771926</v>
      </c>
      <c r="F15">
        <f>'[9]Cumulative Stats'!F77</f>
        <v>14</v>
      </c>
      <c r="G15">
        <f>'[9]Cumulative Stats'!G77</f>
        <v>3</v>
      </c>
      <c r="H15">
        <f>'[9]Cumulative Stats'!H77</f>
        <v>1</v>
      </c>
      <c r="I15" s="14">
        <f>IF(C15&gt;0,1,0)</f>
        <v>1</v>
      </c>
      <c r="J15" s="78" t="str">
        <f>'[11]Cumulative Stats'!A94</f>
        <v>Casper</v>
      </c>
      <c r="K15" s="78" t="str">
        <f>'[11]Cumulative Stats'!B94</f>
        <v>Oak</v>
      </c>
      <c r="L15" s="78">
        <f>'[11]Cumulative Stats'!C94</f>
        <v>16</v>
      </c>
      <c r="M15" s="78">
        <f>'[11]Cumulative Stats'!D94</f>
        <v>134</v>
      </c>
      <c r="N15" s="11">
        <f>IF(L15=0,0,M15/L15)</f>
        <v>8.375</v>
      </c>
      <c r="O15" s="78">
        <f>'[11]Cumulative Stats'!F94</f>
        <v>21</v>
      </c>
      <c r="P15" s="78">
        <f>'[11]Cumulative Stats'!G94</f>
        <v>0</v>
      </c>
      <c r="Q15" s="78">
        <f>'[11]Cumulative Stats'!H94</f>
        <v>0</v>
      </c>
      <c r="R15" s="16">
        <f>+L15/PASSING!$B$1*16</f>
        <v>64</v>
      </c>
    </row>
    <row r="16" spans="1:18">
      <c r="A16" t="str">
        <f>'[9]Cumulative Stats'!A81</f>
        <v>Johnson</v>
      </c>
      <c r="B16" t="str">
        <f>'[9]Cumulative Stats'!B81</f>
        <v>NE</v>
      </c>
      <c r="C16">
        <f>'[9]Cumulative Stats'!C81</f>
        <v>39</v>
      </c>
      <c r="D16">
        <f>'[9]Cumulative Stats'!D81</f>
        <v>252</v>
      </c>
      <c r="E16" s="11">
        <f>IF(C16=0,0,D16/C16)</f>
        <v>6.4615384615384617</v>
      </c>
      <c r="F16">
        <f>'[9]Cumulative Stats'!F81</f>
        <v>52</v>
      </c>
      <c r="G16">
        <f>'[9]Cumulative Stats'!G81</f>
        <v>1</v>
      </c>
      <c r="H16">
        <f>'[9]Cumulative Stats'!H81</f>
        <v>1</v>
      </c>
      <c r="I16" s="14">
        <f>IF(C16&gt;0,1,0)</f>
        <v>1</v>
      </c>
      <c r="J16" s="14" t="str">
        <f>'[10]Cumulative Stats'!A100</f>
        <v>Walker</v>
      </c>
      <c r="K16" s="14" t="str">
        <f>'[10]Cumulative Stats'!B100</f>
        <v>NYJ</v>
      </c>
      <c r="L16" s="14">
        <f>'[10]Cumulative Stats'!C100</f>
        <v>15</v>
      </c>
      <c r="M16" s="14">
        <f>'[10]Cumulative Stats'!D100</f>
        <v>386</v>
      </c>
      <c r="N16" s="11">
        <f>IF(L16=0,0,M16/L16)</f>
        <v>25.733333333333334</v>
      </c>
      <c r="O16" s="14">
        <f>'[10]Cumulative Stats'!F100</f>
        <v>83</v>
      </c>
      <c r="P16" s="14">
        <f>'[10]Cumulative Stats'!G100</f>
        <v>5</v>
      </c>
      <c r="Q16" s="14">
        <f>'[10]Cumulative Stats'!H100</f>
        <v>0</v>
      </c>
      <c r="R16" s="16">
        <f>+L16/PASSING!$B$1*16</f>
        <v>60</v>
      </c>
    </row>
    <row r="17" spans="1:18">
      <c r="A17" t="str">
        <f>'[21]Cumulative Stats'!A77</f>
        <v>Foreman</v>
      </c>
      <c r="B17" t="str">
        <f>'[21]Cumulative Stats'!B77</f>
        <v>Min</v>
      </c>
      <c r="C17">
        <f>'[21]Cumulative Stats'!C77</f>
        <v>53</v>
      </c>
      <c r="D17">
        <f>'[21]Cumulative Stats'!D77</f>
        <v>230</v>
      </c>
      <c r="E17" s="11">
        <f>IF(C17=0,0,D17/C17)</f>
        <v>4.3396226415094343</v>
      </c>
      <c r="F17">
        <f>'[21]Cumulative Stats'!F77</f>
        <v>19</v>
      </c>
      <c r="G17">
        <f>'[21]Cumulative Stats'!G77</f>
        <v>1</v>
      </c>
      <c r="H17">
        <f>'[21]Cumulative Stats'!H77</f>
        <v>1</v>
      </c>
      <c r="I17" s="14">
        <f>IF(C17&gt;0,1,0)</f>
        <v>1</v>
      </c>
      <c r="J17" s="14" t="str">
        <f>'[2]Cumulative Stats'!A97</f>
        <v>Lewis</v>
      </c>
      <c r="K17" s="14" t="str">
        <f>'[2]Cumulative Stats'!B97</f>
        <v>Buf</v>
      </c>
      <c r="L17" s="14">
        <f>'[2]Cumulative Stats'!C97</f>
        <v>15</v>
      </c>
      <c r="M17" s="14">
        <f>'[2]Cumulative Stats'!D97</f>
        <v>308</v>
      </c>
      <c r="N17" s="11">
        <f>IF(L17=0,0,M17/L17)</f>
        <v>20.533333333333335</v>
      </c>
      <c r="O17" s="14">
        <f>'[2]Cumulative Stats'!F97</f>
        <v>99</v>
      </c>
      <c r="P17" s="14">
        <f>'[2]Cumulative Stats'!G97</f>
        <v>3</v>
      </c>
      <c r="Q17" s="14">
        <f>'[2]Cumulative Stats'!H97</f>
        <v>0</v>
      </c>
      <c r="R17" s="16">
        <f>+L17/PASSING!$B$1*16</f>
        <v>60</v>
      </c>
    </row>
    <row r="18" spans="1:18">
      <c r="A18" t="str">
        <f>'[13]Cumulative Stats'!A84</f>
        <v>Mitchell</v>
      </c>
      <c r="B18" t="str">
        <f>'[13]Cumulative Stats'!B84</f>
        <v>SD</v>
      </c>
      <c r="C18">
        <f>'[13]Cumulative Stats'!C84</f>
        <v>52</v>
      </c>
      <c r="D18">
        <f>'[13]Cumulative Stats'!D84</f>
        <v>224</v>
      </c>
      <c r="E18" s="11">
        <f>IF(C18=0,0,D18/C18)</f>
        <v>4.3076923076923075</v>
      </c>
      <c r="F18">
        <f>'[13]Cumulative Stats'!F84</f>
        <v>23</v>
      </c>
      <c r="G18">
        <f>'[13]Cumulative Stats'!G84</f>
        <v>1</v>
      </c>
      <c r="H18">
        <f>'[13]Cumulative Stats'!H84</f>
        <v>0</v>
      </c>
      <c r="I18" s="14">
        <f>IF(C18&gt;0,1,0)</f>
        <v>1</v>
      </c>
      <c r="J18" s="14" t="str">
        <f>'[3]Cumulative Stats'!A91</f>
        <v>Bass</v>
      </c>
      <c r="K18" s="14" t="str">
        <f>'[3]Cumulative Stats'!B91</f>
        <v>Cin</v>
      </c>
      <c r="L18" s="14">
        <f>'[3]Cumulative Stats'!C91</f>
        <v>15</v>
      </c>
      <c r="M18" s="14">
        <f>'[3]Cumulative Stats'!D91</f>
        <v>275</v>
      </c>
      <c r="N18" s="11">
        <f>IF(L18=0,0,M18/L18)</f>
        <v>18.333333333333332</v>
      </c>
      <c r="O18" s="14">
        <f>'[3]Cumulative Stats'!F91</f>
        <v>39</v>
      </c>
      <c r="P18" s="14">
        <f>'[3]Cumulative Stats'!G91</f>
        <v>1</v>
      </c>
      <c r="Q18" s="14">
        <f>'[3]Cumulative Stats'!H91</f>
        <v>0</v>
      </c>
      <c r="R18" s="16">
        <f>+L18/PASSING!$B$1*16</f>
        <v>60</v>
      </c>
    </row>
    <row r="19" spans="1:18">
      <c r="A19" s="14" t="str">
        <f>'[18]Cumulative Stats'!A78</f>
        <v>Bussey</v>
      </c>
      <c r="B19" s="14" t="str">
        <f>'[18]Cumulative Stats'!B78</f>
        <v>Det</v>
      </c>
      <c r="C19" s="14">
        <f>'[18]Cumulative Stats'!C78</f>
        <v>53</v>
      </c>
      <c r="D19" s="14">
        <f>'[18]Cumulative Stats'!D78</f>
        <v>215</v>
      </c>
      <c r="E19" s="11">
        <f>IF(C19=0,0,D19/C19)</f>
        <v>4.0566037735849054</v>
      </c>
      <c r="F19" s="14">
        <f>'[18]Cumulative Stats'!F78</f>
        <v>24</v>
      </c>
      <c r="G19" s="14">
        <f>'[18]Cumulative Stats'!G78</f>
        <v>4</v>
      </c>
      <c r="H19" s="14">
        <f>'[18]Cumulative Stats'!H78</f>
        <v>6</v>
      </c>
      <c r="I19" s="14">
        <f>IF(C19&gt;0,1,0)</f>
        <v>1</v>
      </c>
      <c r="J19" s="78" t="str">
        <f>'[24]Cumulative Stats'!A97</f>
        <v>Carmichael</v>
      </c>
      <c r="K19" s="78" t="str">
        <f>'[24]Cumulative Stats'!B97</f>
        <v>Phi</v>
      </c>
      <c r="L19" s="78">
        <f>'[24]Cumulative Stats'!C97</f>
        <v>15</v>
      </c>
      <c r="M19" s="78">
        <f>'[24]Cumulative Stats'!D97</f>
        <v>260</v>
      </c>
      <c r="N19" s="11">
        <f>IF(L19=0,0,M19/L19)</f>
        <v>17.333333333333332</v>
      </c>
      <c r="O19" s="78">
        <f>'[24]Cumulative Stats'!F97</f>
        <v>43</v>
      </c>
      <c r="P19" s="78">
        <f>'[24]Cumulative Stats'!G97</f>
        <v>6</v>
      </c>
      <c r="Q19" s="78">
        <f>'[24]Cumulative Stats'!H97</f>
        <v>0</v>
      </c>
      <c r="R19" s="16">
        <f>+L19/PASSING!$B$1*16</f>
        <v>60</v>
      </c>
    </row>
    <row r="20" spans="1:18">
      <c r="A20" s="14" t="str">
        <f>'[20]Cumulative Stats'!A76</f>
        <v>Bryant</v>
      </c>
      <c r="B20" s="14" t="str">
        <f>'[20]Cumulative Stats'!B76</f>
        <v>LA</v>
      </c>
      <c r="C20" s="14">
        <f>'[20]Cumulative Stats'!C76</f>
        <v>59</v>
      </c>
      <c r="D20" s="14">
        <f>'[20]Cumulative Stats'!D76</f>
        <v>212</v>
      </c>
      <c r="E20" s="11">
        <f>IF(C20=0,0,D20/C20)</f>
        <v>3.593220338983051</v>
      </c>
      <c r="F20" s="14">
        <f>'[20]Cumulative Stats'!F76</f>
        <v>29</v>
      </c>
      <c r="G20" s="14">
        <f>'[20]Cumulative Stats'!G76</f>
        <v>3</v>
      </c>
      <c r="H20" s="14">
        <f>'[20]Cumulative Stats'!H76</f>
        <v>1</v>
      </c>
      <c r="I20" s="14">
        <f>IF(C20&gt;0,1,0)</f>
        <v>1</v>
      </c>
      <c r="J20" s="14" t="str">
        <f>'[6]Cumulative Stats'!A91</f>
        <v>Burrough</v>
      </c>
      <c r="K20" s="14" t="str">
        <f>'[6]Cumulative Stats'!B91</f>
        <v>Hou</v>
      </c>
      <c r="L20" s="14">
        <f>'[6]Cumulative Stats'!C91</f>
        <v>15</v>
      </c>
      <c r="M20" s="14">
        <f>'[6]Cumulative Stats'!D91</f>
        <v>187</v>
      </c>
      <c r="N20" s="11">
        <f>IF(L20=0,0,M20/L20)</f>
        <v>12.466666666666667</v>
      </c>
      <c r="O20" s="14">
        <f>'[6]Cumulative Stats'!F91</f>
        <v>34</v>
      </c>
      <c r="P20" s="14">
        <f>'[6]Cumulative Stats'!G91</f>
        <v>2</v>
      </c>
      <c r="Q20" s="14">
        <f>'[6]Cumulative Stats'!H91</f>
        <v>0</v>
      </c>
      <c r="R20" s="16">
        <f>+L20/PASSING!$B$1*16</f>
        <v>60</v>
      </c>
    </row>
    <row r="21" spans="1:18">
      <c r="A21" t="str">
        <f>'[12]Cumulative Stats'!A79</f>
        <v>Harris</v>
      </c>
      <c r="B21" t="str">
        <f>'[12]Cumulative Stats'!B79</f>
        <v>Pit</v>
      </c>
      <c r="C21">
        <f>'[12]Cumulative Stats'!C79</f>
        <v>68</v>
      </c>
      <c r="D21">
        <f>'[12]Cumulative Stats'!D79</f>
        <v>203</v>
      </c>
      <c r="E21" s="11">
        <f>IF(C21=0,0,D21/C21)</f>
        <v>2.9852941176470589</v>
      </c>
      <c r="F21">
        <f>'[12]Cumulative Stats'!F79</f>
        <v>37</v>
      </c>
      <c r="G21">
        <f>'[12]Cumulative Stats'!G79</f>
        <v>1</v>
      </c>
      <c r="H21">
        <f>'[12]Cumulative Stats'!H79</f>
        <v>0</v>
      </c>
      <c r="I21" s="14">
        <f>IF(C21&gt;0,1,0)</f>
        <v>1</v>
      </c>
      <c r="J21" s="14" t="str">
        <f>'[9]Cumulative Stats'!A98</f>
        <v>Morgan</v>
      </c>
      <c r="K21" s="14" t="str">
        <f>'[9]Cumulative Stats'!B98</f>
        <v>NE</v>
      </c>
      <c r="L21" s="14">
        <f>'[9]Cumulative Stats'!C98</f>
        <v>14</v>
      </c>
      <c r="M21" s="14">
        <f>'[9]Cumulative Stats'!D98</f>
        <v>274</v>
      </c>
      <c r="N21" s="11">
        <f>IF(L21=0,0,M21/L21)</f>
        <v>19.571428571428573</v>
      </c>
      <c r="O21" s="14">
        <f>'[9]Cumulative Stats'!F98</f>
        <v>41</v>
      </c>
      <c r="P21" s="14">
        <f>'[9]Cumulative Stats'!G98</f>
        <v>0</v>
      </c>
      <c r="Q21" s="14">
        <f>'[9]Cumulative Stats'!H98</f>
        <v>0</v>
      </c>
      <c r="R21" s="16">
        <f>+L21/PASSING!$B$1*16</f>
        <v>56</v>
      </c>
    </row>
    <row r="22" spans="1:18">
      <c r="A22" t="str">
        <f>'[16]Cumulative Stats'!A81</f>
        <v>Harper</v>
      </c>
      <c r="B22" t="str">
        <f>'[16]Cumulative Stats'!B81</f>
        <v>Chi</v>
      </c>
      <c r="C22">
        <f>'[16]Cumulative Stats'!C81</f>
        <v>51</v>
      </c>
      <c r="D22">
        <f>'[16]Cumulative Stats'!D81</f>
        <v>191</v>
      </c>
      <c r="E22" s="11">
        <f>IF(C22=0,0,D22/C22)</f>
        <v>3.7450980392156863</v>
      </c>
      <c r="F22">
        <f>'[16]Cumulative Stats'!F81</f>
        <v>13</v>
      </c>
      <c r="G22">
        <f>'[16]Cumulative Stats'!G81</f>
        <v>2</v>
      </c>
      <c r="H22">
        <f>'[16]Cumulative Stats'!H81</f>
        <v>2</v>
      </c>
      <c r="I22" s="14">
        <f>IF(C22&gt;0,1,0)</f>
        <v>1</v>
      </c>
      <c r="J22" t="str">
        <f>'[28]Cumulative Stats'!A91</f>
        <v>Buggs</v>
      </c>
      <c r="K22" t="str">
        <f>'[28]Cumulative Stats'!B91</f>
        <v>Was</v>
      </c>
      <c r="L22">
        <f>'[28]Cumulative Stats'!C91</f>
        <v>14</v>
      </c>
      <c r="M22">
        <f>'[28]Cumulative Stats'!D91</f>
        <v>242</v>
      </c>
      <c r="N22" s="11">
        <f>IF(L22=0,0,M22/L22)</f>
        <v>17.285714285714285</v>
      </c>
      <c r="O22">
        <f>'[28]Cumulative Stats'!F91</f>
        <v>31</v>
      </c>
      <c r="P22">
        <f>'[28]Cumulative Stats'!G91</f>
        <v>0</v>
      </c>
      <c r="Q22">
        <f>'[28]Cumulative Stats'!H91</f>
        <v>0</v>
      </c>
      <c r="R22" s="16">
        <f>+L22/PASSING!$B$1*16</f>
        <v>56</v>
      </c>
    </row>
    <row r="23" spans="1:18">
      <c r="A23" t="str">
        <f>'[28]Cumulative Stats'!A85</f>
        <v>Thomas</v>
      </c>
      <c r="B23" t="str">
        <f>'[28]Cumulative Stats'!B85</f>
        <v>Was</v>
      </c>
      <c r="C23">
        <f>'[28]Cumulative Stats'!C85</f>
        <v>54</v>
      </c>
      <c r="D23">
        <f>'[28]Cumulative Stats'!D85</f>
        <v>190</v>
      </c>
      <c r="E23" s="11">
        <f>IF(C23=0,0,D23/C23)</f>
        <v>3.5185185185185186</v>
      </c>
      <c r="F23">
        <f>'[28]Cumulative Stats'!F85</f>
        <v>21</v>
      </c>
      <c r="G23">
        <f>'[28]Cumulative Stats'!G85</f>
        <v>2</v>
      </c>
      <c r="H23">
        <f>'[28]Cumulative Stats'!H85</f>
        <v>2</v>
      </c>
      <c r="I23" s="14">
        <f>IF(C23&gt;0,1,0)</f>
        <v>1</v>
      </c>
      <c r="J23" t="str">
        <f>'[21]Cumulative Stats'!A100</f>
        <v>White,S</v>
      </c>
      <c r="K23" t="str">
        <f>'[21]Cumulative Stats'!B100</f>
        <v>Min</v>
      </c>
      <c r="L23">
        <f>'[21]Cumulative Stats'!C100</f>
        <v>14</v>
      </c>
      <c r="M23">
        <f>'[21]Cumulative Stats'!D100</f>
        <v>208</v>
      </c>
      <c r="N23" s="11">
        <f>IF(L23=0,0,M23/L23)</f>
        <v>14.857142857142858</v>
      </c>
      <c r="O23">
        <f>'[21]Cumulative Stats'!F100</f>
        <v>39</v>
      </c>
      <c r="P23">
        <f>'[21]Cumulative Stats'!G100</f>
        <v>1</v>
      </c>
      <c r="Q23">
        <f>'[21]Cumulative Stats'!H100</f>
        <v>0</v>
      </c>
      <c r="R23" s="16">
        <f>+L23/PASSING!$B$1*16</f>
        <v>56</v>
      </c>
    </row>
    <row r="24" spans="1:18">
      <c r="A24" s="14" t="str">
        <f>'[3]Cumulative Stats'!A85</f>
        <v>Johnson,P</v>
      </c>
      <c r="B24" s="14" t="str">
        <f>'[3]Cumulative Stats'!B85</f>
        <v>Cin</v>
      </c>
      <c r="C24" s="14">
        <f>'[3]Cumulative Stats'!C85</f>
        <v>45</v>
      </c>
      <c r="D24" s="14">
        <f>'[3]Cumulative Stats'!D85</f>
        <v>183</v>
      </c>
      <c r="E24" s="11">
        <f>IF(C24=0,0,D24/C24)</f>
        <v>4.0666666666666664</v>
      </c>
      <c r="F24" s="14">
        <f>'[3]Cumulative Stats'!F85</f>
        <v>14</v>
      </c>
      <c r="G24" s="14">
        <f>'[3]Cumulative Stats'!G85</f>
        <v>1</v>
      </c>
      <c r="H24" s="14">
        <f>'[3]Cumulative Stats'!H85</f>
        <v>1</v>
      </c>
      <c r="I24" s="14">
        <f>IF(C24&gt;0,1,0)</f>
        <v>1</v>
      </c>
      <c r="J24" t="str">
        <f>'[14]Cumulative Stats'!A96</f>
        <v>McCullum</v>
      </c>
      <c r="K24" t="str">
        <f>'[14]Cumulative Stats'!B96</f>
        <v>Sea</v>
      </c>
      <c r="L24">
        <f>'[14]Cumulative Stats'!C96</f>
        <v>14</v>
      </c>
      <c r="M24">
        <f>'[14]Cumulative Stats'!D96</f>
        <v>191</v>
      </c>
      <c r="N24" s="11">
        <f>IF(L24=0,0,M24/L24)</f>
        <v>13.642857142857142</v>
      </c>
      <c r="O24">
        <f>'[14]Cumulative Stats'!F96</f>
        <v>39</v>
      </c>
      <c r="P24">
        <f>'[14]Cumulative Stats'!G96</f>
        <v>0</v>
      </c>
      <c r="Q24">
        <f>'[14]Cumulative Stats'!H96</f>
        <v>0</v>
      </c>
      <c r="R24" s="16">
        <f>+L24/PASSING!$B$1*16</f>
        <v>56</v>
      </c>
    </row>
    <row r="25" spans="1:18">
      <c r="A25" s="14" t="str">
        <f>'[17]Cumulative Stats'!A83</f>
        <v>Newhouse</v>
      </c>
      <c r="B25" s="14" t="str">
        <f>'[17]Cumulative Stats'!B83</f>
        <v>Dal</v>
      </c>
      <c r="C25" s="14">
        <f>'[17]Cumulative Stats'!C83</f>
        <v>51</v>
      </c>
      <c r="D25" s="14">
        <f>'[17]Cumulative Stats'!D83</f>
        <v>183</v>
      </c>
      <c r="E25" s="11">
        <f>IF(C25=0,0,D25/C25)</f>
        <v>3.5882352941176472</v>
      </c>
      <c r="F25" s="14">
        <f>'[17]Cumulative Stats'!F83</f>
        <v>11</v>
      </c>
      <c r="G25" s="14">
        <f>'[17]Cumulative Stats'!G83</f>
        <v>4</v>
      </c>
      <c r="H25" s="14">
        <f>'[17]Cumulative Stats'!H83</f>
        <v>0</v>
      </c>
      <c r="I25" s="14">
        <f>IF(C25&gt;0,1,0)</f>
        <v>1</v>
      </c>
      <c r="J25" s="14" t="str">
        <f>'[7]Cumulative Stats'!A99</f>
        <v>White</v>
      </c>
      <c r="K25" s="14" t="str">
        <f>'[7]Cumulative Stats'!B99</f>
        <v>KC</v>
      </c>
      <c r="L25" s="14">
        <f>'[7]Cumulative Stats'!C99</f>
        <v>14</v>
      </c>
      <c r="M25" s="14">
        <f>'[7]Cumulative Stats'!D99</f>
        <v>135</v>
      </c>
      <c r="N25" s="11">
        <f>IF(L25=0,0,M25/L25)</f>
        <v>9.6428571428571423</v>
      </c>
      <c r="O25" s="14">
        <f>'[7]Cumulative Stats'!F99</f>
        <v>24</v>
      </c>
      <c r="P25" s="14">
        <f>'[7]Cumulative Stats'!G99</f>
        <v>2</v>
      </c>
      <c r="Q25" s="14">
        <f>'[7]Cumulative Stats'!H99</f>
        <v>0</v>
      </c>
      <c r="R25" s="16">
        <f>+L25/PASSING!$B$1*16</f>
        <v>56</v>
      </c>
    </row>
    <row r="26" spans="1:18">
      <c r="A26" t="str">
        <f>'[23]Cumulative Stats'!A83</f>
        <v>Kotar</v>
      </c>
      <c r="B26" t="str">
        <f>'[23]Cumulative Stats'!B83</f>
        <v>NYG</v>
      </c>
      <c r="C26">
        <f>'[23]Cumulative Stats'!C83</f>
        <v>40</v>
      </c>
      <c r="D26">
        <f>'[23]Cumulative Stats'!D83</f>
        <v>182</v>
      </c>
      <c r="E26" s="11">
        <f>IF(C26=0,0,D26/C26)</f>
        <v>4.55</v>
      </c>
      <c r="F26">
        <f>'[23]Cumulative Stats'!F83</f>
        <v>46</v>
      </c>
      <c r="G26">
        <f>'[23]Cumulative Stats'!G83</f>
        <v>2</v>
      </c>
      <c r="H26">
        <f>'[23]Cumulative Stats'!H83</f>
        <v>2</v>
      </c>
      <c r="I26" s="14">
        <f>IF(C26&gt;0,1,0)</f>
        <v>1</v>
      </c>
      <c r="J26" s="78" t="str">
        <f>'[12]Cumulative Stats'!A94</f>
        <v>Grossman</v>
      </c>
      <c r="K26" s="78" t="str">
        <f>'[12]Cumulative Stats'!B94</f>
        <v>Pit</v>
      </c>
      <c r="L26" s="78">
        <f>'[12]Cumulative Stats'!C94</f>
        <v>14</v>
      </c>
      <c r="M26" s="78">
        <f>'[12]Cumulative Stats'!D94</f>
        <v>130</v>
      </c>
      <c r="N26" s="11">
        <f>IF(L26=0,0,M26/L26)</f>
        <v>9.2857142857142865</v>
      </c>
      <c r="O26" s="78">
        <f>'[12]Cumulative Stats'!F94</f>
        <v>20</v>
      </c>
      <c r="P26" s="78">
        <f>'[12]Cumulative Stats'!G94</f>
        <v>0</v>
      </c>
      <c r="Q26" s="78">
        <f>'[12]Cumulative Stats'!H94</f>
        <v>1</v>
      </c>
      <c r="R26" s="16">
        <f>+L26/PASSING!$B$1*16</f>
        <v>56</v>
      </c>
    </row>
    <row r="27" spans="1:18">
      <c r="A27" t="str">
        <f>'[26]Cumulative Stats'!A84</f>
        <v>Simpson</v>
      </c>
      <c r="B27" t="str">
        <f>'[26]Cumulative Stats'!B84</f>
        <v>SF</v>
      </c>
      <c r="C27">
        <f>'[26]Cumulative Stats'!C84</f>
        <v>47</v>
      </c>
      <c r="D27">
        <f>'[26]Cumulative Stats'!D84</f>
        <v>181</v>
      </c>
      <c r="E27" s="11">
        <f>IF(C27=0,0,D27/C27)</f>
        <v>3.8510638297872339</v>
      </c>
      <c r="F27">
        <f>'[26]Cumulative Stats'!F84</f>
        <v>22</v>
      </c>
      <c r="G27">
        <f>'[26]Cumulative Stats'!G84</f>
        <v>3</v>
      </c>
      <c r="H27">
        <f>'[26]Cumulative Stats'!H84</f>
        <v>0</v>
      </c>
      <c r="I27" s="14">
        <f>IF(C27&gt;0,1,0)</f>
        <v>1</v>
      </c>
      <c r="J27" s="78" t="str">
        <f>'[13]Cumulative Stats'!A105</f>
        <v>Mitchell</v>
      </c>
      <c r="K27" s="78" t="str">
        <f>'[13]Cumulative Stats'!B105</f>
        <v>SD</v>
      </c>
      <c r="L27" s="78">
        <f>'[13]Cumulative Stats'!C105</f>
        <v>14</v>
      </c>
      <c r="M27" s="78">
        <f>'[13]Cumulative Stats'!D105</f>
        <v>123</v>
      </c>
      <c r="N27" s="11">
        <f>IF(L27=0,0,M27/L27)</f>
        <v>8.7857142857142865</v>
      </c>
      <c r="O27" s="78">
        <f>'[13]Cumulative Stats'!F105</f>
        <v>27</v>
      </c>
      <c r="P27" s="78">
        <f>'[13]Cumulative Stats'!G105</f>
        <v>0</v>
      </c>
      <c r="Q27" s="78">
        <f>'[13]Cumulative Stats'!H105</f>
        <v>0</v>
      </c>
      <c r="R27" s="16">
        <f>+L27/PASSING!$B$1*16</f>
        <v>56</v>
      </c>
    </row>
    <row r="28" spans="1:18">
      <c r="A28" t="str">
        <f>'[11]Cumulative Stats'!A85</f>
        <v>van Eeghen</v>
      </c>
      <c r="B28" t="str">
        <f>'[11]Cumulative Stats'!B85</f>
        <v>Oak</v>
      </c>
      <c r="C28">
        <f>'[11]Cumulative Stats'!C85</f>
        <v>49</v>
      </c>
      <c r="D28">
        <f>'[11]Cumulative Stats'!D85</f>
        <v>178</v>
      </c>
      <c r="E28" s="11">
        <f>IF(C28=0,0,D28/C28)</f>
        <v>3.6326530612244898</v>
      </c>
      <c r="F28">
        <f>'[11]Cumulative Stats'!F85</f>
        <v>34</v>
      </c>
      <c r="G28">
        <f>'[11]Cumulative Stats'!G85</f>
        <v>1</v>
      </c>
      <c r="H28">
        <f>'[11]Cumulative Stats'!H85</f>
        <v>0</v>
      </c>
      <c r="I28" s="14">
        <f>IF(C28&gt;0,1,0)</f>
        <v>1</v>
      </c>
      <c r="J28" t="str">
        <f>'[23]Cumulative Stats'!A98</f>
        <v>Perkins</v>
      </c>
      <c r="K28" t="str">
        <f>'[23]Cumulative Stats'!B98</f>
        <v>NYG</v>
      </c>
      <c r="L28">
        <f>'[23]Cumulative Stats'!C98</f>
        <v>13</v>
      </c>
      <c r="M28">
        <f>'[23]Cumulative Stats'!D98</f>
        <v>255</v>
      </c>
      <c r="N28" s="11">
        <f>IF(L28=0,0,M28/L28)</f>
        <v>19.615384615384617</v>
      </c>
      <c r="O28">
        <f>'[23]Cumulative Stats'!F98</f>
        <v>38</v>
      </c>
      <c r="P28">
        <f>'[23]Cumulative Stats'!G98</f>
        <v>2</v>
      </c>
      <c r="Q28">
        <f>'[23]Cumulative Stats'!H98</f>
        <v>0</v>
      </c>
      <c r="R28" s="16">
        <f>+L28/PASSING!$B$1*16</f>
        <v>52</v>
      </c>
    </row>
    <row r="29" spans="1:18">
      <c r="A29" s="14" t="str">
        <f>'[18]Cumulative Stats'!A84</f>
        <v>King</v>
      </c>
      <c r="B29" s="14" t="str">
        <f>'[18]Cumulative Stats'!B84</f>
        <v>Det</v>
      </c>
      <c r="C29" s="14">
        <f>'[18]Cumulative Stats'!C84</f>
        <v>41</v>
      </c>
      <c r="D29" s="14">
        <f>'[18]Cumulative Stats'!D84</f>
        <v>177</v>
      </c>
      <c r="E29" s="11">
        <f>IF(C29=0,0,D29/C29)</f>
        <v>4.3170731707317076</v>
      </c>
      <c r="F29" s="14">
        <f>'[18]Cumulative Stats'!F84</f>
        <v>20</v>
      </c>
      <c r="G29" s="14">
        <f>'[18]Cumulative Stats'!G84</f>
        <v>0</v>
      </c>
      <c r="H29" s="14">
        <f>'[18]Cumulative Stats'!H84</f>
        <v>1</v>
      </c>
      <c r="I29" s="14">
        <f>IF(C29&gt;0,1,0)</f>
        <v>1</v>
      </c>
      <c r="J29" t="str">
        <f>'[4]Cumulative Stats'!A99</f>
        <v>Rucker</v>
      </c>
      <c r="K29" t="str">
        <f>'[4]Cumulative Stats'!B99</f>
        <v>Cle</v>
      </c>
      <c r="L29">
        <f>'[4]Cumulative Stats'!C99</f>
        <v>13</v>
      </c>
      <c r="M29">
        <f>'[4]Cumulative Stats'!D99</f>
        <v>237</v>
      </c>
      <c r="N29" s="11">
        <f>IF(L29=0,0,M29/L29)</f>
        <v>18.23076923076923</v>
      </c>
      <c r="O29">
        <f>'[4]Cumulative Stats'!F99</f>
        <v>80</v>
      </c>
      <c r="P29">
        <f>'[4]Cumulative Stats'!G99</f>
        <v>3</v>
      </c>
      <c r="Q29">
        <f>'[4]Cumulative Stats'!H99</f>
        <v>0</v>
      </c>
      <c r="R29" s="16">
        <f>+L29/PASSING!$B$1*16</f>
        <v>52</v>
      </c>
    </row>
    <row r="30" spans="1:18">
      <c r="A30" t="str">
        <f>'[24]Cumulative Stats'!A83</f>
        <v>Hogan</v>
      </c>
      <c r="B30" t="str">
        <f>'[24]Cumulative Stats'!B83</f>
        <v>Phi</v>
      </c>
      <c r="C30">
        <f>'[24]Cumulative Stats'!C83</f>
        <v>38</v>
      </c>
      <c r="D30">
        <f>'[24]Cumulative Stats'!D83</f>
        <v>168</v>
      </c>
      <c r="E30" s="11">
        <f>IF(C30=0,0,D30/C30)</f>
        <v>4.4210526315789478</v>
      </c>
      <c r="F30">
        <f>'[24]Cumulative Stats'!F83</f>
        <v>33</v>
      </c>
      <c r="G30">
        <f>'[24]Cumulative Stats'!G83</f>
        <v>2</v>
      </c>
      <c r="H30">
        <f>'[24]Cumulative Stats'!H83</f>
        <v>2</v>
      </c>
      <c r="I30" s="14">
        <f>IF(C30&gt;0,1,0)</f>
        <v>1</v>
      </c>
      <c r="J30" s="14" t="str">
        <f>'[22]Cumulative Stats'!A92</f>
        <v>Galbreath</v>
      </c>
      <c r="K30" s="14" t="str">
        <f>'[22]Cumulative Stats'!B92</f>
        <v>NO</v>
      </c>
      <c r="L30" s="14">
        <f>'[22]Cumulative Stats'!C92</f>
        <v>13</v>
      </c>
      <c r="M30" s="14">
        <f>'[22]Cumulative Stats'!D92</f>
        <v>166</v>
      </c>
      <c r="N30" s="11">
        <f>IF(L30=0,0,M30/L30)</f>
        <v>12.76923076923077</v>
      </c>
      <c r="O30" s="14">
        <f>'[22]Cumulative Stats'!F92</f>
        <v>35</v>
      </c>
      <c r="P30" s="14">
        <f>'[22]Cumulative Stats'!G92</f>
        <v>1</v>
      </c>
      <c r="Q30" s="14">
        <f>'[22]Cumulative Stats'!H92</f>
        <v>0</v>
      </c>
      <c r="R30" s="16">
        <f>+L30/PASSING!$B$1*16</f>
        <v>52</v>
      </c>
    </row>
    <row r="31" spans="1:18">
      <c r="A31" t="str">
        <f>'[10]Cumulative Stats'!A76</f>
        <v>Dierking</v>
      </c>
      <c r="B31" t="str">
        <f>'[10]Cumulative Stats'!B76</f>
        <v>NYJ</v>
      </c>
      <c r="C31">
        <f>'[10]Cumulative Stats'!C76</f>
        <v>43</v>
      </c>
      <c r="D31">
        <f>'[10]Cumulative Stats'!D76</f>
        <v>167</v>
      </c>
      <c r="E31" s="11">
        <f>IF(C31=0,0,D31/C31)</f>
        <v>3.8837209302325579</v>
      </c>
      <c r="F31">
        <f>'[10]Cumulative Stats'!F76</f>
        <v>15</v>
      </c>
      <c r="G31">
        <f>'[10]Cumulative Stats'!G76</f>
        <v>2</v>
      </c>
      <c r="H31">
        <f>'[10]Cumulative Stats'!H76</f>
        <v>1</v>
      </c>
      <c r="I31" s="14">
        <f>IF(C31&gt;0,1,0)</f>
        <v>1</v>
      </c>
      <c r="J31" s="78" t="str">
        <f>'[5]Cumulative Stats'!A98</f>
        <v>Odoms</v>
      </c>
      <c r="K31" s="14" t="str">
        <f>'[5]Cumulative Stats'!B98</f>
        <v>Den</v>
      </c>
      <c r="L31" s="14">
        <f>'[5]Cumulative Stats'!C98</f>
        <v>13</v>
      </c>
      <c r="M31" s="14">
        <f>'[5]Cumulative Stats'!D98</f>
        <v>146</v>
      </c>
      <c r="N31" s="11">
        <f>IF(L31=0,0,M31/L31)</f>
        <v>11.23076923076923</v>
      </c>
      <c r="O31" s="14">
        <f>'[5]Cumulative Stats'!F98</f>
        <v>36</v>
      </c>
      <c r="P31" s="14">
        <f>'[5]Cumulative Stats'!G98</f>
        <v>3</v>
      </c>
      <c r="Q31" s="14">
        <f>'[5]Cumulative Stats'!H98</f>
        <v>0</v>
      </c>
      <c r="R31" s="16">
        <f>+L31/PASSING!$B$1*16</f>
        <v>52</v>
      </c>
    </row>
    <row r="32" spans="1:18">
      <c r="A32" s="14" t="str">
        <f>'[6]Cumulative Stats'!A79</f>
        <v>Carpenter</v>
      </c>
      <c r="B32" s="14" t="str">
        <f>'[6]Cumulative Stats'!B79</f>
        <v>Hou</v>
      </c>
      <c r="C32" s="14">
        <f>'[6]Cumulative Stats'!C79</f>
        <v>48</v>
      </c>
      <c r="D32" s="14">
        <f>'[6]Cumulative Stats'!D79</f>
        <v>166</v>
      </c>
      <c r="E32" s="11">
        <f>IF(C32=0,0,D32/C32)</f>
        <v>3.4583333333333335</v>
      </c>
      <c r="F32" s="14">
        <f>'[6]Cumulative Stats'!F79</f>
        <v>18</v>
      </c>
      <c r="G32" s="14">
        <f>'[6]Cumulative Stats'!G79</f>
        <v>3</v>
      </c>
      <c r="H32" s="14">
        <f>'[6]Cumulative Stats'!H79</f>
        <v>0</v>
      </c>
      <c r="I32" s="14">
        <f>IF(C32&gt;0,1,0)</f>
        <v>1</v>
      </c>
      <c r="J32" s="14" t="str">
        <f>'[2]Cumulative Stats'!A92</f>
        <v>Chandler</v>
      </c>
      <c r="K32" s="14" t="str">
        <f>'[2]Cumulative Stats'!B92</f>
        <v>Buf</v>
      </c>
      <c r="L32" s="14">
        <f>'[2]Cumulative Stats'!C92</f>
        <v>13</v>
      </c>
      <c r="M32" s="14">
        <f>'[2]Cumulative Stats'!D92</f>
        <v>105</v>
      </c>
      <c r="N32" s="11">
        <f>IF(L32=0,0,M32/L32)</f>
        <v>8.0769230769230766</v>
      </c>
      <c r="O32" s="14">
        <f>'[2]Cumulative Stats'!F92</f>
        <v>16</v>
      </c>
      <c r="P32" s="14">
        <f>'[2]Cumulative Stats'!G92</f>
        <v>0</v>
      </c>
      <c r="Q32" s="14">
        <f>'[2]Cumulative Stats'!H92</f>
        <v>0</v>
      </c>
      <c r="R32" s="16">
        <f>+L32/PASSING!$B$1*16</f>
        <v>52</v>
      </c>
    </row>
    <row r="33" spans="1:18">
      <c r="A33" s="14" t="str">
        <f>'[19]Cumulative Stats'!A83</f>
        <v>Smith</v>
      </c>
      <c r="B33" s="14" t="str">
        <f>'[19]Cumulative Stats'!B83</f>
        <v>GB</v>
      </c>
      <c r="C33" s="14">
        <f>'[19]Cumulative Stats'!C83</f>
        <v>49</v>
      </c>
      <c r="D33" s="14">
        <f>'[19]Cumulative Stats'!D83</f>
        <v>163</v>
      </c>
      <c r="E33" s="11">
        <f>IF(C33=0,0,D33/C33)</f>
        <v>3.3265306122448979</v>
      </c>
      <c r="F33" s="14">
        <f>'[19]Cumulative Stats'!F83</f>
        <v>14</v>
      </c>
      <c r="G33" s="14">
        <f>'[19]Cumulative Stats'!G83</f>
        <v>2</v>
      </c>
      <c r="H33" s="14">
        <f>'[19]Cumulative Stats'!H83</f>
        <v>2</v>
      </c>
      <c r="I33" s="14">
        <f>IF(C33&gt;0,1,0)</f>
        <v>1</v>
      </c>
      <c r="J33" s="14" t="str">
        <f>'[22]Cumulative Stats'!A90</f>
        <v>Chandler</v>
      </c>
      <c r="K33" s="14" t="str">
        <f>'[22]Cumulative Stats'!B90</f>
        <v>NO</v>
      </c>
      <c r="L33" s="14">
        <f>'[22]Cumulative Stats'!C90</f>
        <v>12</v>
      </c>
      <c r="M33" s="14">
        <f>'[22]Cumulative Stats'!D90</f>
        <v>211</v>
      </c>
      <c r="N33" s="11">
        <f>IF(L33=0,0,M33/L33)</f>
        <v>17.583333333333332</v>
      </c>
      <c r="O33" s="14">
        <f>'[22]Cumulative Stats'!F90</f>
        <v>32</v>
      </c>
      <c r="P33" s="14">
        <f>'[22]Cumulative Stats'!G90</f>
        <v>1</v>
      </c>
      <c r="Q33" s="14">
        <f>'[22]Cumulative Stats'!H90</f>
        <v>0</v>
      </c>
      <c r="R33" s="16">
        <f>+L33/PASSING!$B$1*16</f>
        <v>48</v>
      </c>
    </row>
    <row r="34" spans="1:18">
      <c r="A34" t="str">
        <f>'[25]Cumulative Stats'!A84</f>
        <v>Morris</v>
      </c>
      <c r="B34" t="str">
        <f>'[25]Cumulative Stats'!B84</f>
        <v>StL</v>
      </c>
      <c r="C34">
        <f>'[25]Cumulative Stats'!C84</f>
        <v>50</v>
      </c>
      <c r="D34">
        <f>'[25]Cumulative Stats'!D84</f>
        <v>161</v>
      </c>
      <c r="E34" s="11">
        <f>IF(C34=0,0,D34/C34)</f>
        <v>3.22</v>
      </c>
      <c r="F34">
        <f>'[25]Cumulative Stats'!F84</f>
        <v>22</v>
      </c>
      <c r="G34">
        <f>'[25]Cumulative Stats'!G84</f>
        <v>1</v>
      </c>
      <c r="H34">
        <f>'[25]Cumulative Stats'!H84</f>
        <v>0</v>
      </c>
      <c r="I34" s="14">
        <f>IF(C34&gt;0,1,0)</f>
        <v>1</v>
      </c>
      <c r="J34" s="14" t="str">
        <f>'[20]Cumulative Stats'!A100</f>
        <v>Miller</v>
      </c>
      <c r="K34" s="14" t="str">
        <f>'[20]Cumulative Stats'!B100</f>
        <v>LA</v>
      </c>
      <c r="L34" s="14">
        <f>'[20]Cumulative Stats'!C100</f>
        <v>12</v>
      </c>
      <c r="M34" s="14">
        <f>'[20]Cumulative Stats'!D100</f>
        <v>209</v>
      </c>
      <c r="N34" s="11">
        <f>IF(L34=0,0,M34/L34)</f>
        <v>17.416666666666668</v>
      </c>
      <c r="O34" s="14">
        <f>'[20]Cumulative Stats'!F100</f>
        <v>35</v>
      </c>
      <c r="P34" s="14">
        <f>'[20]Cumulative Stats'!G100</f>
        <v>1</v>
      </c>
      <c r="Q34" s="14">
        <f>'[20]Cumulative Stats'!H100</f>
        <v>0</v>
      </c>
      <c r="R34" s="16">
        <f>+L34/PASSING!$B$1*16</f>
        <v>48</v>
      </c>
    </row>
    <row r="35" spans="1:18">
      <c r="A35" t="str">
        <f>'[28]Cumulative Stats'!A83</f>
        <v>Riggins</v>
      </c>
      <c r="B35" t="str">
        <f>'[28]Cumulative Stats'!B83</f>
        <v>Was</v>
      </c>
      <c r="C35">
        <f>'[28]Cumulative Stats'!C83</f>
        <v>46</v>
      </c>
      <c r="D35">
        <f>'[28]Cumulative Stats'!D83</f>
        <v>157</v>
      </c>
      <c r="E35" s="11">
        <f>IF(C35=0,0,D35/C35)</f>
        <v>3.4130434782608696</v>
      </c>
      <c r="F35">
        <f>'[28]Cumulative Stats'!F83</f>
        <v>19</v>
      </c>
      <c r="G35">
        <f>'[28]Cumulative Stats'!G83</f>
        <v>2</v>
      </c>
      <c r="H35">
        <f>'[28]Cumulative Stats'!H83</f>
        <v>3</v>
      </c>
      <c r="I35" s="14">
        <f>IF(C35&gt;0,1,0)</f>
        <v>1</v>
      </c>
      <c r="J35" t="str">
        <f>'[20]Cumulative Stats'!A97</f>
        <v>Jessie</v>
      </c>
      <c r="K35" t="str">
        <f>'[20]Cumulative Stats'!B97</f>
        <v>LA</v>
      </c>
      <c r="L35">
        <f>'[20]Cumulative Stats'!C97</f>
        <v>12</v>
      </c>
      <c r="M35">
        <f>'[20]Cumulative Stats'!D97</f>
        <v>209</v>
      </c>
      <c r="N35" s="11">
        <f>IF(L35=0,0,M35/L35)</f>
        <v>17.416666666666668</v>
      </c>
      <c r="O35">
        <f>'[20]Cumulative Stats'!F97</f>
        <v>35</v>
      </c>
      <c r="P35">
        <f>'[20]Cumulative Stats'!G97</f>
        <v>2</v>
      </c>
      <c r="Q35">
        <f>'[20]Cumulative Stats'!H97</f>
        <v>0</v>
      </c>
      <c r="R35" s="16">
        <f>+L35/PASSING!$B$1*16</f>
        <v>48</v>
      </c>
    </row>
    <row r="36" spans="1:18">
      <c r="A36" t="str">
        <f>'[26]Cumulative Stats'!A82</f>
        <v>Hofer</v>
      </c>
      <c r="B36" t="str">
        <f>'[26]Cumulative Stats'!B82</f>
        <v>SF</v>
      </c>
      <c r="C36">
        <f>'[26]Cumulative Stats'!C82</f>
        <v>23</v>
      </c>
      <c r="D36">
        <f>'[26]Cumulative Stats'!D82</f>
        <v>154</v>
      </c>
      <c r="E36" s="11">
        <f>IF(C36=0,0,D36/C36)</f>
        <v>6.6956521739130439</v>
      </c>
      <c r="F36">
        <f>'[26]Cumulative Stats'!F82</f>
        <v>40</v>
      </c>
      <c r="G36">
        <f>'[26]Cumulative Stats'!G82</f>
        <v>1</v>
      </c>
      <c r="H36">
        <f>'[26]Cumulative Stats'!H82</f>
        <v>0</v>
      </c>
      <c r="I36" s="14">
        <f>IF(C36&gt;0,1,0)</f>
        <v>1</v>
      </c>
      <c r="J36" s="14" t="str">
        <f>'[22]Cumulative Stats'!A91</f>
        <v>Childs</v>
      </c>
      <c r="K36" s="14" t="str">
        <f>'[22]Cumulative Stats'!B91</f>
        <v>NO</v>
      </c>
      <c r="L36" s="14">
        <f>'[22]Cumulative Stats'!C91</f>
        <v>12</v>
      </c>
      <c r="M36" s="14">
        <f>'[22]Cumulative Stats'!D91</f>
        <v>208</v>
      </c>
      <c r="N36" s="11">
        <f>IF(L36=0,0,M36/L36)</f>
        <v>17.333333333333332</v>
      </c>
      <c r="O36" s="14">
        <f>'[22]Cumulative Stats'!F91</f>
        <v>43</v>
      </c>
      <c r="P36" s="14">
        <f>'[22]Cumulative Stats'!G91</f>
        <v>1</v>
      </c>
      <c r="Q36" s="14">
        <f>'[22]Cumulative Stats'!H91</f>
        <v>0</v>
      </c>
      <c r="R36" s="16">
        <f>+L36/PASSING!$B$1*16</f>
        <v>48</v>
      </c>
    </row>
    <row r="37" spans="1:18">
      <c r="A37" t="str">
        <f>'[9]Cumulative Stats'!A79</f>
        <v>Ivory</v>
      </c>
      <c r="B37" t="str">
        <f>'[9]Cumulative Stats'!B79</f>
        <v>NE</v>
      </c>
      <c r="C37">
        <f>'[9]Cumulative Stats'!C79</f>
        <v>26</v>
      </c>
      <c r="D37">
        <f>'[9]Cumulative Stats'!D79</f>
        <v>154</v>
      </c>
      <c r="E37" s="11">
        <f>IF(C37=0,0,D37/C37)</f>
        <v>5.9230769230769234</v>
      </c>
      <c r="F37">
        <f>'[9]Cumulative Stats'!F79</f>
        <v>28</v>
      </c>
      <c r="G37">
        <f>'[9]Cumulative Stats'!G79</f>
        <v>1</v>
      </c>
      <c r="H37">
        <f>'[9]Cumulative Stats'!H79</f>
        <v>0</v>
      </c>
      <c r="I37" s="14">
        <f>IF(C37&gt;0,1,0)</f>
        <v>1</v>
      </c>
      <c r="J37" s="78" t="str">
        <f>'[12]Cumulative Stats'!A98</f>
        <v>Stallworth</v>
      </c>
      <c r="K37" s="78" t="str">
        <f>'[12]Cumulative Stats'!B98</f>
        <v>Pit</v>
      </c>
      <c r="L37" s="78">
        <f>'[12]Cumulative Stats'!C98</f>
        <v>12</v>
      </c>
      <c r="M37" s="78">
        <f>'[12]Cumulative Stats'!D98</f>
        <v>201</v>
      </c>
      <c r="N37" s="11">
        <f>IF(L37=0,0,M37/L37)</f>
        <v>16.75</v>
      </c>
      <c r="O37" s="78">
        <f>'[12]Cumulative Stats'!F98</f>
        <v>37</v>
      </c>
      <c r="P37" s="78">
        <f>'[12]Cumulative Stats'!G98</f>
        <v>1</v>
      </c>
      <c r="Q37" s="78">
        <f>'[12]Cumulative Stats'!H98</f>
        <v>0</v>
      </c>
      <c r="R37" s="16">
        <f>+L37/PASSING!$B$1*16</f>
        <v>48</v>
      </c>
    </row>
    <row r="38" spans="1:18">
      <c r="A38" t="str">
        <f>'[7]Cumulative Stats'!A84</f>
        <v>Morgado</v>
      </c>
      <c r="B38" t="str">
        <f>'[7]Cumulative Stats'!B84</f>
        <v>KC</v>
      </c>
      <c r="C38">
        <f>'[7]Cumulative Stats'!C84</f>
        <v>47</v>
      </c>
      <c r="D38">
        <f>'[7]Cumulative Stats'!D84</f>
        <v>148</v>
      </c>
      <c r="E38" s="11">
        <f>IF(C38=0,0,D38/C38)</f>
        <v>3.1489361702127661</v>
      </c>
      <c r="F38">
        <f>'[7]Cumulative Stats'!F84</f>
        <v>18</v>
      </c>
      <c r="G38">
        <f>'[7]Cumulative Stats'!G84</f>
        <v>1</v>
      </c>
      <c r="H38">
        <f>'[7]Cumulative Stats'!H84</f>
        <v>0</v>
      </c>
      <c r="I38" s="14">
        <f>IF(C38&gt;0,1,0)</f>
        <v>1</v>
      </c>
      <c r="J38" s="14" t="str">
        <f>'[16]Cumulative Stats'!A93</f>
        <v>Harper</v>
      </c>
      <c r="K38" s="14" t="str">
        <f>'[16]Cumulative Stats'!B93</f>
        <v>Chi</v>
      </c>
      <c r="L38" s="14">
        <f>'[16]Cumulative Stats'!C93</f>
        <v>12</v>
      </c>
      <c r="M38" s="14">
        <f>'[16]Cumulative Stats'!D93</f>
        <v>155</v>
      </c>
      <c r="N38" s="11">
        <f>IF(L38=0,0,M38/L38)</f>
        <v>12.916666666666666</v>
      </c>
      <c r="O38" s="14">
        <f>'[16]Cumulative Stats'!F93</f>
        <v>33</v>
      </c>
      <c r="P38" s="14">
        <f>'[16]Cumulative Stats'!G93</f>
        <v>3</v>
      </c>
      <c r="Q38" s="14">
        <f>'[16]Cumulative Stats'!H93</f>
        <v>0</v>
      </c>
      <c r="R38" s="16">
        <f>+L38/PASSING!$B$1*16</f>
        <v>48</v>
      </c>
    </row>
    <row r="39" spans="1:18">
      <c r="A39" t="str">
        <f>'[22]Cumulative Stats'!A79</f>
        <v>Galbreath</v>
      </c>
      <c r="B39" t="str">
        <f>'[22]Cumulative Stats'!B79</f>
        <v>NO</v>
      </c>
      <c r="C39">
        <f>'[22]Cumulative Stats'!C79</f>
        <v>56</v>
      </c>
      <c r="D39">
        <f>'[22]Cumulative Stats'!D79</f>
        <v>148</v>
      </c>
      <c r="E39" s="11">
        <f>IF(C39=0,0,D39/C39)</f>
        <v>2.6428571428571428</v>
      </c>
      <c r="F39">
        <f>'[22]Cumulative Stats'!F79</f>
        <v>23</v>
      </c>
      <c r="G39">
        <f>'[22]Cumulative Stats'!G79</f>
        <v>1</v>
      </c>
      <c r="H39">
        <f>'[22]Cumulative Stats'!H79</f>
        <v>1</v>
      </c>
      <c r="I39" s="14">
        <f>IF(C39&gt;0,1,0)</f>
        <v>1</v>
      </c>
      <c r="J39" s="14" t="str">
        <f>'[17]Cumulative Stats'!A97</f>
        <v>Pearson,D</v>
      </c>
      <c r="K39" s="14" t="str">
        <f>'[17]Cumulative Stats'!B97</f>
        <v>Dal</v>
      </c>
      <c r="L39" s="14">
        <f>'[17]Cumulative Stats'!C97</f>
        <v>12</v>
      </c>
      <c r="M39" s="14">
        <f>'[17]Cumulative Stats'!D97</f>
        <v>146</v>
      </c>
      <c r="N39" s="11">
        <f>IF(L39=0,0,M39/L39)</f>
        <v>12.166666666666666</v>
      </c>
      <c r="O39" s="14">
        <f>'[17]Cumulative Stats'!F97</f>
        <v>42</v>
      </c>
      <c r="P39" s="14">
        <f>'[17]Cumulative Stats'!G97</f>
        <v>1</v>
      </c>
      <c r="Q39" s="14">
        <f>'[17]Cumulative Stats'!H97</f>
        <v>0</v>
      </c>
      <c r="R39" s="16">
        <f>+L39/PASSING!$B$1*16</f>
        <v>48</v>
      </c>
    </row>
    <row r="40" spans="1:18">
      <c r="A40" t="str">
        <f>'[22]Cumulative Stats'!A86</f>
        <v>Strachan</v>
      </c>
      <c r="B40" t="str">
        <f>'[22]Cumulative Stats'!B86</f>
        <v>NO</v>
      </c>
      <c r="C40">
        <f>'[22]Cumulative Stats'!C86</f>
        <v>41</v>
      </c>
      <c r="D40">
        <f>'[22]Cumulative Stats'!D86</f>
        <v>145</v>
      </c>
      <c r="E40" s="11">
        <f>IF(C40=0,0,D40/C40)</f>
        <v>3.5365853658536586</v>
      </c>
      <c r="F40">
        <f>'[22]Cumulative Stats'!F86</f>
        <v>16</v>
      </c>
      <c r="G40">
        <f>'[22]Cumulative Stats'!G86</f>
        <v>2</v>
      </c>
      <c r="H40">
        <f>'[22]Cumulative Stats'!H86</f>
        <v>2</v>
      </c>
      <c r="I40" s="14">
        <f>IF(C40&gt;0,1,0)</f>
        <v>1</v>
      </c>
      <c r="J40" s="14" t="str">
        <f>'[4]Cumulative Stats'!A97</f>
        <v>Pruitt,G</v>
      </c>
      <c r="K40" s="14" t="str">
        <f>'[4]Cumulative Stats'!B97</f>
        <v>Cle</v>
      </c>
      <c r="L40" s="14">
        <f>'[4]Cumulative Stats'!C97</f>
        <v>12</v>
      </c>
      <c r="M40" s="14">
        <f>'[4]Cumulative Stats'!D97</f>
        <v>108</v>
      </c>
      <c r="N40" s="11">
        <f>IF(L40=0,0,M40/L40)</f>
        <v>9</v>
      </c>
      <c r="O40" s="14">
        <f>'[4]Cumulative Stats'!F97</f>
        <v>35</v>
      </c>
      <c r="P40" s="14">
        <f>'[4]Cumulative Stats'!G97</f>
        <v>1</v>
      </c>
      <c r="Q40" s="14">
        <f>'[4]Cumulative Stats'!H97</f>
        <v>1</v>
      </c>
      <c r="R40" s="16">
        <f>+L40/PASSING!$B$1*16</f>
        <v>48</v>
      </c>
    </row>
    <row r="41" spans="1:18">
      <c r="A41" s="14" t="str">
        <f>'[20]Cumulative Stats'!A77</f>
        <v>Cappelletti</v>
      </c>
      <c r="B41" s="14" t="str">
        <f>'[20]Cumulative Stats'!B77</f>
        <v>LA</v>
      </c>
      <c r="C41" s="14">
        <f>'[20]Cumulative Stats'!C77</f>
        <v>52</v>
      </c>
      <c r="D41" s="14">
        <f>'[20]Cumulative Stats'!D77</f>
        <v>145</v>
      </c>
      <c r="E41" s="11">
        <f>IF(C41=0,0,D41/C41)</f>
        <v>2.7884615384615383</v>
      </c>
      <c r="F41" s="14">
        <f>'[20]Cumulative Stats'!F77</f>
        <v>11</v>
      </c>
      <c r="G41" s="14">
        <f>'[20]Cumulative Stats'!G77</f>
        <v>2</v>
      </c>
      <c r="H41" s="14">
        <f>'[20]Cumulative Stats'!H77</f>
        <v>1</v>
      </c>
      <c r="I41" s="14">
        <f>IF(C41&gt;0,1,0)</f>
        <v>1</v>
      </c>
      <c r="J41" t="str">
        <f>'[17]Cumulative Stats'!A98</f>
        <v>Pearson,P</v>
      </c>
      <c r="K41" t="str">
        <f>'[17]Cumulative Stats'!B98</f>
        <v>Dal</v>
      </c>
      <c r="L41">
        <f>'[17]Cumulative Stats'!C98</f>
        <v>12</v>
      </c>
      <c r="M41">
        <f>'[17]Cumulative Stats'!D98</f>
        <v>83</v>
      </c>
      <c r="N41" s="11">
        <f>IF(L41=0,0,M41/L41)</f>
        <v>6.916666666666667</v>
      </c>
      <c r="O41">
        <f>'[17]Cumulative Stats'!F98</f>
        <v>30</v>
      </c>
      <c r="P41">
        <f>'[17]Cumulative Stats'!G98</f>
        <v>0</v>
      </c>
      <c r="Q41">
        <f>'[17]Cumulative Stats'!H98</f>
        <v>0</v>
      </c>
      <c r="R41" s="16">
        <f>+L41/PASSING!$B$1*16</f>
        <v>48</v>
      </c>
    </row>
    <row r="42" spans="1:18">
      <c r="A42" s="14" t="str">
        <f>'[15]Cumulative Stats'!A77</f>
        <v>Bean</v>
      </c>
      <c r="B42" s="14" t="str">
        <f>'[15]Cumulative Stats'!B77</f>
        <v>Atl</v>
      </c>
      <c r="C42" s="14">
        <f>'[15]Cumulative Stats'!C77</f>
        <v>42</v>
      </c>
      <c r="D42" s="14">
        <f>'[15]Cumulative Stats'!D77</f>
        <v>144</v>
      </c>
      <c r="E42" s="11">
        <f>IF(C42=0,0,D42/C42)</f>
        <v>3.4285714285714284</v>
      </c>
      <c r="F42" s="14">
        <f>'[15]Cumulative Stats'!F77</f>
        <v>19</v>
      </c>
      <c r="G42" s="14">
        <f>'[15]Cumulative Stats'!G77</f>
        <v>0</v>
      </c>
      <c r="H42" s="14">
        <f>'[15]Cumulative Stats'!H77</f>
        <v>1</v>
      </c>
      <c r="I42" s="14">
        <f>IF(C42&gt;0,1,0)</f>
        <v>1</v>
      </c>
      <c r="J42" t="str">
        <f>'[14]Cumulative Stats'!A100</f>
        <v>Sims</v>
      </c>
      <c r="K42" t="str">
        <f>'[14]Cumulative Stats'!B100</f>
        <v>Sea</v>
      </c>
      <c r="L42">
        <f>'[14]Cumulative Stats'!C100</f>
        <v>12</v>
      </c>
      <c r="M42">
        <f>'[14]Cumulative Stats'!D100</f>
        <v>81</v>
      </c>
      <c r="N42" s="11">
        <f>IF(L42=0,0,M42/L42)</f>
        <v>6.75</v>
      </c>
      <c r="O42">
        <f>'[14]Cumulative Stats'!F100</f>
        <v>17</v>
      </c>
      <c r="P42">
        <f>'[14]Cumulative Stats'!G100</f>
        <v>2</v>
      </c>
      <c r="Q42">
        <f>'[14]Cumulative Stats'!H100</f>
        <v>0</v>
      </c>
      <c r="R42" s="16">
        <f>+L42/PASSING!$B$1*16</f>
        <v>48</v>
      </c>
    </row>
    <row r="43" spans="1:18">
      <c r="A43" t="str">
        <f>'[13]Cumulative Stats'!A82</f>
        <v>Matthews</v>
      </c>
      <c r="B43" t="str">
        <f>'[13]Cumulative Stats'!B82</f>
        <v>SD</v>
      </c>
      <c r="C43">
        <f>'[13]Cumulative Stats'!C82</f>
        <v>20</v>
      </c>
      <c r="D43">
        <f>'[13]Cumulative Stats'!D82</f>
        <v>140</v>
      </c>
      <c r="E43" s="11">
        <f>IF(C43=0,0,D43/C43)</f>
        <v>7</v>
      </c>
      <c r="F43">
        <f>'[13]Cumulative Stats'!F82</f>
        <v>15</v>
      </c>
      <c r="G43">
        <f>'[13]Cumulative Stats'!G82</f>
        <v>0</v>
      </c>
      <c r="H43">
        <f>'[13]Cumulative Stats'!H82</f>
        <v>1</v>
      </c>
      <c r="I43" s="14">
        <f>IF(C43&gt;0,1,0)</f>
        <v>1</v>
      </c>
      <c r="J43" s="14" t="str">
        <f>'[22]Cumulative Stats'!A94</f>
        <v>Harris</v>
      </c>
      <c r="K43" s="14" t="str">
        <f>'[22]Cumulative Stats'!B94</f>
        <v>NO</v>
      </c>
      <c r="L43" s="14">
        <f>'[22]Cumulative Stats'!C94</f>
        <v>11</v>
      </c>
      <c r="M43" s="14">
        <f>'[22]Cumulative Stats'!D94</f>
        <v>225</v>
      </c>
      <c r="N43" s="11">
        <f>IF(L43=0,0,M43/L43)</f>
        <v>20.454545454545453</v>
      </c>
      <c r="O43" s="14">
        <f>'[22]Cumulative Stats'!F94</f>
        <v>45</v>
      </c>
      <c r="P43" s="14">
        <f>'[22]Cumulative Stats'!G94</f>
        <v>0</v>
      </c>
      <c r="Q43" s="14">
        <f>'[22]Cumulative Stats'!H94</f>
        <v>0</v>
      </c>
      <c r="R43" s="16">
        <f>+L43/PASSING!$B$1*16</f>
        <v>44</v>
      </c>
    </row>
    <row r="44" spans="1:18">
      <c r="A44" t="str">
        <f>'[25]Cumulative Stats'!A85</f>
        <v>Otis</v>
      </c>
      <c r="B44" t="str">
        <f>'[25]Cumulative Stats'!B85</f>
        <v>StL</v>
      </c>
      <c r="C44">
        <f>'[25]Cumulative Stats'!C85</f>
        <v>44</v>
      </c>
      <c r="D44">
        <f>'[25]Cumulative Stats'!D85</f>
        <v>139</v>
      </c>
      <c r="E44" s="11">
        <f>IF(C44=0,0,D44/C44)</f>
        <v>3.1590909090909092</v>
      </c>
      <c r="F44">
        <f>'[25]Cumulative Stats'!F85</f>
        <v>13</v>
      </c>
      <c r="G44">
        <f>'[25]Cumulative Stats'!G85</f>
        <v>2</v>
      </c>
      <c r="H44">
        <f>'[25]Cumulative Stats'!H85</f>
        <v>1</v>
      </c>
      <c r="I44" s="14">
        <f>IF(C44&gt;0,1,0)</f>
        <v>1</v>
      </c>
      <c r="J44" s="14" t="str">
        <f>'[20]Cumulative Stats'!A95</f>
        <v>Cappelletti</v>
      </c>
      <c r="K44" s="14" t="str">
        <f>'[20]Cumulative Stats'!B95</f>
        <v>LA</v>
      </c>
      <c r="L44" s="14">
        <f>'[20]Cumulative Stats'!C95</f>
        <v>11</v>
      </c>
      <c r="M44" s="14">
        <f>'[20]Cumulative Stats'!D95</f>
        <v>160</v>
      </c>
      <c r="N44" s="11">
        <f>IF(L44=0,0,M44/L44)</f>
        <v>14.545454545454545</v>
      </c>
      <c r="O44" s="14">
        <f>'[20]Cumulative Stats'!F95</f>
        <v>37</v>
      </c>
      <c r="P44" s="14">
        <f>'[20]Cumulative Stats'!G95</f>
        <v>0</v>
      </c>
      <c r="Q44" s="14">
        <f>'[20]Cumulative Stats'!H95</f>
        <v>0</v>
      </c>
      <c r="R44" s="16">
        <f>+L44/PASSING!$B$1*16</f>
        <v>44</v>
      </c>
    </row>
    <row r="45" spans="1:18">
      <c r="A45" s="14" t="str">
        <f>'[7]Cumulative Stats'!A83</f>
        <v>McKnight</v>
      </c>
      <c r="B45" s="14" t="str">
        <f>'[7]Cumulative Stats'!B83</f>
        <v>KC</v>
      </c>
      <c r="C45" s="14">
        <f>'[7]Cumulative Stats'!C83</f>
        <v>23</v>
      </c>
      <c r="D45" s="14">
        <f>'[7]Cumulative Stats'!D83</f>
        <v>138</v>
      </c>
      <c r="E45" s="11">
        <f>IF(C45=0,0,D45/C45)</f>
        <v>6</v>
      </c>
      <c r="F45" s="14">
        <f>'[7]Cumulative Stats'!F83</f>
        <v>22</v>
      </c>
      <c r="G45" s="14">
        <f>'[7]Cumulative Stats'!G83</f>
        <v>0</v>
      </c>
      <c r="H45" s="14">
        <f>'[7]Cumulative Stats'!H83</f>
        <v>1</v>
      </c>
      <c r="I45" s="14">
        <f>IF(C45&gt;0,1,0)</f>
        <v>1</v>
      </c>
      <c r="J45" s="14" t="str">
        <f>'[3]Cumulative Stats'!A92</f>
        <v>Brooks</v>
      </c>
      <c r="K45" s="14" t="str">
        <f>'[3]Cumulative Stats'!B92</f>
        <v>Cin</v>
      </c>
      <c r="L45" s="14">
        <f>'[3]Cumulative Stats'!C92</f>
        <v>11</v>
      </c>
      <c r="M45" s="14">
        <f>'[3]Cumulative Stats'!D92</f>
        <v>144</v>
      </c>
      <c r="N45" s="11">
        <f>IF(L45=0,0,M45/L45)</f>
        <v>13.090909090909092</v>
      </c>
      <c r="O45" s="14">
        <f>'[3]Cumulative Stats'!F92</f>
        <v>35</v>
      </c>
      <c r="P45" s="14">
        <f>'[3]Cumulative Stats'!G92</f>
        <v>0</v>
      </c>
      <c r="Q45" s="14">
        <f>'[3]Cumulative Stats'!H92</f>
        <v>0</v>
      </c>
      <c r="R45" s="16">
        <f>+L45/PASSING!$B$1*16</f>
        <v>44</v>
      </c>
    </row>
    <row r="46" spans="1:18">
      <c r="A46" s="14" t="str">
        <f>'[15]Cumulative Stats'!A84</f>
        <v>Stanback</v>
      </c>
      <c r="B46" s="14" t="str">
        <f>'[15]Cumulative Stats'!B84</f>
        <v>Atl</v>
      </c>
      <c r="C46" s="14">
        <f>'[15]Cumulative Stats'!C84</f>
        <v>31</v>
      </c>
      <c r="D46" s="14">
        <f>'[15]Cumulative Stats'!D84</f>
        <v>134</v>
      </c>
      <c r="E46" s="11">
        <f>IF(C46=0,0,D46/C46)</f>
        <v>4.32258064516129</v>
      </c>
      <c r="F46" s="14">
        <f>'[15]Cumulative Stats'!F84</f>
        <v>25</v>
      </c>
      <c r="G46" s="14">
        <f>'[15]Cumulative Stats'!G84</f>
        <v>1</v>
      </c>
      <c r="H46" s="14">
        <f>'[15]Cumulative Stats'!H84</f>
        <v>0</v>
      </c>
      <c r="I46" s="14">
        <f>IF(C46&gt;0,1,0)</f>
        <v>1</v>
      </c>
      <c r="J46" s="78" t="str">
        <f>'[13]Cumulative Stats'!A101</f>
        <v>Klein</v>
      </c>
      <c r="K46" s="78" t="str">
        <f>'[13]Cumulative Stats'!B101</f>
        <v>SD</v>
      </c>
      <c r="L46" s="78">
        <f>'[13]Cumulative Stats'!C101</f>
        <v>11</v>
      </c>
      <c r="M46" s="78">
        <f>'[13]Cumulative Stats'!D101</f>
        <v>131</v>
      </c>
      <c r="N46" s="11">
        <f>IF(L46=0,0,M46/L46)</f>
        <v>11.909090909090908</v>
      </c>
      <c r="O46" s="78">
        <f>'[13]Cumulative Stats'!F101</f>
        <v>21</v>
      </c>
      <c r="P46" s="78">
        <f>'[13]Cumulative Stats'!G101</f>
        <v>1</v>
      </c>
      <c r="Q46" s="78">
        <f>'[13]Cumulative Stats'!H101</f>
        <v>0</v>
      </c>
      <c r="R46" s="16">
        <f>+L46/PASSING!$B$1*16</f>
        <v>44</v>
      </c>
    </row>
    <row r="47" spans="1:18">
      <c r="A47" t="str">
        <f>'[27]Cumulative Stats'!A76</f>
        <v>Bell</v>
      </c>
      <c r="B47" t="str">
        <f>'[27]Cumulative Stats'!B76</f>
        <v>TB</v>
      </c>
      <c r="C47">
        <f>'[27]Cumulative Stats'!C76</f>
        <v>52</v>
      </c>
      <c r="D47">
        <f>'[27]Cumulative Stats'!D76</f>
        <v>133</v>
      </c>
      <c r="E47" s="11">
        <f>IF(C47=0,0,D47/C47)</f>
        <v>2.5576923076923075</v>
      </c>
      <c r="F47">
        <f>'[27]Cumulative Stats'!F76</f>
        <v>10</v>
      </c>
      <c r="G47">
        <f>'[27]Cumulative Stats'!G76</f>
        <v>0</v>
      </c>
      <c r="H47">
        <f>'[27]Cumulative Stats'!H76</f>
        <v>2</v>
      </c>
      <c r="I47" s="14">
        <f>IF(C47&gt;0,1,0)</f>
        <v>1</v>
      </c>
      <c r="J47" t="str">
        <f>'[3]Cumulative Stats'!A95</f>
        <v>Curtis</v>
      </c>
      <c r="K47" t="str">
        <f>'[3]Cumulative Stats'!B95</f>
        <v>Cin</v>
      </c>
      <c r="L47">
        <f>'[3]Cumulative Stats'!C95</f>
        <v>11</v>
      </c>
      <c r="M47">
        <f>'[3]Cumulative Stats'!D95</f>
        <v>117</v>
      </c>
      <c r="N47" s="11">
        <f>IF(L47=0,0,M47/L47)</f>
        <v>10.636363636363637</v>
      </c>
      <c r="O47">
        <f>'[3]Cumulative Stats'!F95</f>
        <v>31</v>
      </c>
      <c r="P47">
        <f>'[3]Cumulative Stats'!G95</f>
        <v>0</v>
      </c>
      <c r="Q47">
        <f>'[3]Cumulative Stats'!H95</f>
        <v>0</v>
      </c>
      <c r="R47" s="16">
        <f>+L47/PASSING!$B$1*16</f>
        <v>44</v>
      </c>
    </row>
    <row r="48" spans="1:18">
      <c r="A48" s="14" t="str">
        <f>'[3]Cumulative Stats'!A88</f>
        <v>Turner</v>
      </c>
      <c r="B48" s="14" t="str">
        <f>'[3]Cumulative Stats'!B88</f>
        <v>Cin</v>
      </c>
      <c r="C48" s="14">
        <f>'[3]Cumulative Stats'!C88</f>
        <v>28</v>
      </c>
      <c r="D48" s="14">
        <f>'[3]Cumulative Stats'!D88</f>
        <v>130</v>
      </c>
      <c r="E48" s="11">
        <f>IF(C48=0,0,D48/C48)</f>
        <v>4.6428571428571432</v>
      </c>
      <c r="F48" s="14">
        <f>'[3]Cumulative Stats'!F88</f>
        <v>28</v>
      </c>
      <c r="G48" s="14">
        <f>'[3]Cumulative Stats'!G88</f>
        <v>0</v>
      </c>
      <c r="H48" s="14">
        <f>'[3]Cumulative Stats'!H88</f>
        <v>2</v>
      </c>
      <c r="I48" s="14">
        <f>IF(C48&gt;0,1,0)</f>
        <v>1</v>
      </c>
      <c r="J48" t="str">
        <f>'[28]Cumulative Stats'!A101</f>
        <v>Thomas</v>
      </c>
      <c r="K48" t="str">
        <f>'[28]Cumulative Stats'!B101</f>
        <v>Was</v>
      </c>
      <c r="L48">
        <f>'[28]Cumulative Stats'!C101</f>
        <v>11</v>
      </c>
      <c r="M48">
        <f>'[28]Cumulative Stats'!D101</f>
        <v>111</v>
      </c>
      <c r="N48" s="11">
        <f>IF(L48=0,0,M48/L48)</f>
        <v>10.090909090909092</v>
      </c>
      <c r="O48">
        <f>'[28]Cumulative Stats'!F101</f>
        <v>16</v>
      </c>
      <c r="P48">
        <f>'[28]Cumulative Stats'!G101</f>
        <v>1</v>
      </c>
      <c r="Q48">
        <f>'[28]Cumulative Stats'!H101</f>
        <v>0</v>
      </c>
      <c r="R48" s="16">
        <f>+L48/PASSING!$B$1*16</f>
        <v>44</v>
      </c>
    </row>
    <row r="49" spans="1:18">
      <c r="A49" s="14" t="str">
        <f>'[5]Cumulative Stats'!A76</f>
        <v>Armstrong</v>
      </c>
      <c r="B49" s="14" t="str">
        <f>'[5]Cumulative Stats'!B76</f>
        <v>Den</v>
      </c>
      <c r="C49" s="14">
        <f>'[5]Cumulative Stats'!C76</f>
        <v>39</v>
      </c>
      <c r="D49" s="14">
        <f>'[5]Cumulative Stats'!D76</f>
        <v>126</v>
      </c>
      <c r="E49" s="11">
        <f>IF(C49=0,0,D49/C49)</f>
        <v>3.2307692307692308</v>
      </c>
      <c r="F49" s="14">
        <f>'[5]Cumulative Stats'!F76</f>
        <v>18</v>
      </c>
      <c r="G49" s="14">
        <f>'[5]Cumulative Stats'!G76</f>
        <v>1</v>
      </c>
      <c r="H49" s="14">
        <f>'[5]Cumulative Stats'!H76</f>
        <v>0</v>
      </c>
      <c r="I49" s="14">
        <f>IF(C49&gt;0,1,0)</f>
        <v>1</v>
      </c>
      <c r="J49" s="14" t="str">
        <f>'[15]Cumulative Stats'!A92</f>
        <v>Francis</v>
      </c>
      <c r="K49" s="14" t="str">
        <f>'[15]Cumulative Stats'!B92</f>
        <v>Atl</v>
      </c>
      <c r="L49" s="14">
        <f>'[15]Cumulative Stats'!C92</f>
        <v>10</v>
      </c>
      <c r="M49" s="14">
        <f>'[15]Cumulative Stats'!D92</f>
        <v>215</v>
      </c>
      <c r="N49" s="11">
        <f>IF(L49=0,0,M49/L49)</f>
        <v>21.5</v>
      </c>
      <c r="O49" s="14">
        <f>'[15]Cumulative Stats'!F92</f>
        <v>54</v>
      </c>
      <c r="P49" s="14">
        <f>'[15]Cumulative Stats'!G92</f>
        <v>0</v>
      </c>
      <c r="Q49" s="14">
        <f>'[15]Cumulative Stats'!H92</f>
        <v>0</v>
      </c>
      <c r="R49" s="16">
        <f>+L49/PASSING!$B$1*16</f>
        <v>40</v>
      </c>
    </row>
    <row r="50" spans="1:18">
      <c r="A50" t="str">
        <f>'[23]Cumulative Stats'!A80</f>
        <v>Hammond</v>
      </c>
      <c r="B50" t="str">
        <f>'[23]Cumulative Stats'!B80</f>
        <v>NYG</v>
      </c>
      <c r="C50">
        <f>'[23]Cumulative Stats'!C80</f>
        <v>30</v>
      </c>
      <c r="D50">
        <f>'[23]Cumulative Stats'!D80</f>
        <v>124</v>
      </c>
      <c r="E50" s="11">
        <f>IF(C50=0,0,D50/C50)</f>
        <v>4.1333333333333337</v>
      </c>
      <c r="F50">
        <f>'[23]Cumulative Stats'!F80</f>
        <v>39</v>
      </c>
      <c r="G50">
        <f>'[23]Cumulative Stats'!G80</f>
        <v>0</v>
      </c>
      <c r="H50">
        <f>'[23]Cumulative Stats'!H80</f>
        <v>2</v>
      </c>
      <c r="I50" s="14">
        <f>IF(C50&gt;0,1,0)</f>
        <v>1</v>
      </c>
      <c r="J50" t="str">
        <f>'[9]Cumulative Stats'!A95</f>
        <v>Jackson</v>
      </c>
      <c r="K50" t="str">
        <f>'[9]Cumulative Stats'!B95</f>
        <v>NE</v>
      </c>
      <c r="L50">
        <f>'[9]Cumulative Stats'!C95</f>
        <v>10</v>
      </c>
      <c r="M50">
        <f>'[9]Cumulative Stats'!D95</f>
        <v>189</v>
      </c>
      <c r="N50" s="11">
        <f>IF(L50=0,0,M50/L50)</f>
        <v>18.899999999999999</v>
      </c>
      <c r="O50">
        <f>'[9]Cumulative Stats'!F95</f>
        <v>37</v>
      </c>
      <c r="P50">
        <f>'[9]Cumulative Stats'!G95</f>
        <v>1</v>
      </c>
      <c r="Q50">
        <f>'[9]Cumulative Stats'!H95</f>
        <v>0</v>
      </c>
      <c r="R50" s="16">
        <f>+L50/PASSING!$B$1*16</f>
        <v>40</v>
      </c>
    </row>
    <row r="51" spans="1:18">
      <c r="A51" s="14" t="str">
        <f>'[2]Cumulative Stats'!A83</f>
        <v>Miller</v>
      </c>
      <c r="B51" s="14" t="str">
        <f>'[2]Cumulative Stats'!B83</f>
        <v>Buf</v>
      </c>
      <c r="C51" s="14">
        <f>'[2]Cumulative Stats'!C83</f>
        <v>39</v>
      </c>
      <c r="D51" s="14">
        <f>'[2]Cumulative Stats'!D83</f>
        <v>124</v>
      </c>
      <c r="E51" s="11">
        <f>IF(C51=0,0,D51/C51)</f>
        <v>3.1794871794871793</v>
      </c>
      <c r="F51" s="14">
        <f>'[2]Cumulative Stats'!F83</f>
        <v>13</v>
      </c>
      <c r="G51" s="14">
        <f>'[2]Cumulative Stats'!G83</f>
        <v>1</v>
      </c>
      <c r="H51" s="14">
        <f>'[2]Cumulative Stats'!H83</f>
        <v>1</v>
      </c>
      <c r="I51" s="14">
        <f>IF(C51&gt;0,1,0)</f>
        <v>1</v>
      </c>
      <c r="J51" s="14" t="str">
        <f>'[17]Cumulative Stats'!A93</f>
        <v>Hill</v>
      </c>
      <c r="K51" s="14" t="str">
        <f>'[17]Cumulative Stats'!B93</f>
        <v>Dal</v>
      </c>
      <c r="L51" s="14">
        <f>'[17]Cumulative Stats'!C93</f>
        <v>10</v>
      </c>
      <c r="M51" s="14">
        <f>'[17]Cumulative Stats'!D93</f>
        <v>171</v>
      </c>
      <c r="N51" s="11">
        <f>IF(L51=0,0,M51/L51)</f>
        <v>17.100000000000001</v>
      </c>
      <c r="O51" s="14">
        <f>'[17]Cumulative Stats'!F93</f>
        <v>34</v>
      </c>
      <c r="P51" s="14">
        <f>'[17]Cumulative Stats'!G93</f>
        <v>2</v>
      </c>
      <c r="Q51" s="14">
        <f>'[17]Cumulative Stats'!H93</f>
        <v>0</v>
      </c>
      <c r="R51" s="16">
        <f>+L51/PASSING!$B$1*16</f>
        <v>40</v>
      </c>
    </row>
    <row r="52" spans="1:18">
      <c r="A52" s="14" t="str">
        <f>'[8]Cumulative Stats'!A79</f>
        <v>Davis</v>
      </c>
      <c r="B52" s="14" t="str">
        <f>'[8]Cumulative Stats'!B79</f>
        <v>Mia</v>
      </c>
      <c r="C52" s="14">
        <f>'[8]Cumulative Stats'!C79</f>
        <v>23</v>
      </c>
      <c r="D52" s="14">
        <f>'[8]Cumulative Stats'!D79</f>
        <v>123</v>
      </c>
      <c r="E52" s="11">
        <f>IF(C52=0,0,D52/C52)</f>
        <v>5.3478260869565215</v>
      </c>
      <c r="F52" s="14">
        <f>'[8]Cumulative Stats'!F79</f>
        <v>16</v>
      </c>
      <c r="G52" s="14">
        <f>'[8]Cumulative Stats'!G79</f>
        <v>0</v>
      </c>
      <c r="H52" s="14">
        <f>'[8]Cumulative Stats'!H79</f>
        <v>1</v>
      </c>
      <c r="I52" s="14">
        <f>IF(C52&gt;0,1,0)</f>
        <v>1</v>
      </c>
      <c r="J52" s="14" t="str">
        <f>'[1]Cumulative Stats'!A92</f>
        <v>Doughty</v>
      </c>
      <c r="K52" s="14" t="str">
        <f>'[1]Cumulative Stats'!B92</f>
        <v>Bal</v>
      </c>
      <c r="L52" s="14">
        <f>'[1]Cumulative Stats'!C92</f>
        <v>10</v>
      </c>
      <c r="M52" s="14">
        <f>'[1]Cumulative Stats'!D92</f>
        <v>163</v>
      </c>
      <c r="N52" s="11">
        <f>IF(L52=0,0,M52/L52)</f>
        <v>16.3</v>
      </c>
      <c r="O52" s="14">
        <f>'[1]Cumulative Stats'!F92</f>
        <v>38</v>
      </c>
      <c r="P52" s="14">
        <f>'[1]Cumulative Stats'!G92</f>
        <v>0</v>
      </c>
      <c r="Q52" s="14">
        <f>'[1]Cumulative Stats'!H92</f>
        <v>0</v>
      </c>
      <c r="R52" s="16">
        <f>+L52/PASSING!$B$1*16</f>
        <v>40</v>
      </c>
    </row>
    <row r="53" spans="1:18">
      <c r="A53" s="14" t="str">
        <f>'[5]Cumulative Stats'!A84</f>
        <v>Perrin</v>
      </c>
      <c r="B53" s="14" t="str">
        <f>'[5]Cumulative Stats'!B84</f>
        <v>Den</v>
      </c>
      <c r="C53" s="14">
        <f>'[5]Cumulative Stats'!C84</f>
        <v>34</v>
      </c>
      <c r="D53" s="14">
        <f>'[5]Cumulative Stats'!D84</f>
        <v>119</v>
      </c>
      <c r="E53" s="11">
        <f>IF(C53=0,0,D53/C53)</f>
        <v>3.5</v>
      </c>
      <c r="F53" s="14">
        <f>'[5]Cumulative Stats'!F84</f>
        <v>25</v>
      </c>
      <c r="G53" s="14">
        <f>'[5]Cumulative Stats'!G84</f>
        <v>1</v>
      </c>
      <c r="H53" s="14">
        <f>'[5]Cumulative Stats'!H84</f>
        <v>0</v>
      </c>
      <c r="I53" s="14">
        <f>IF(C53&gt;0,1,0)</f>
        <v>1</v>
      </c>
      <c r="J53" s="78" t="str">
        <f>'[13]Cumulative Stats'!A100</f>
        <v>Joiner</v>
      </c>
      <c r="K53" s="78" t="str">
        <f>'[13]Cumulative Stats'!B100</f>
        <v>SD</v>
      </c>
      <c r="L53" s="78">
        <f>'[13]Cumulative Stats'!C100</f>
        <v>10</v>
      </c>
      <c r="M53" s="78">
        <f>'[13]Cumulative Stats'!D100</f>
        <v>137</v>
      </c>
      <c r="N53" s="11">
        <f>IF(L53=0,0,M53/L53)</f>
        <v>13.7</v>
      </c>
      <c r="O53" s="78">
        <f>'[13]Cumulative Stats'!F100</f>
        <v>39</v>
      </c>
      <c r="P53" s="78">
        <f>'[13]Cumulative Stats'!G100</f>
        <v>0</v>
      </c>
      <c r="Q53" s="78">
        <f>'[13]Cumulative Stats'!H100</f>
        <v>0</v>
      </c>
      <c r="R53" s="16">
        <f>+L53/PASSING!$B$1*16</f>
        <v>40</v>
      </c>
    </row>
    <row r="54" spans="1:18">
      <c r="A54" s="14" t="str">
        <f>'[3]Cumulative Stats'!A83</f>
        <v>Griffin,A</v>
      </c>
      <c r="B54" s="14" t="str">
        <f>'[3]Cumulative Stats'!B83</f>
        <v>Cin</v>
      </c>
      <c r="C54" s="14">
        <f>'[3]Cumulative Stats'!C83</f>
        <v>43</v>
      </c>
      <c r="D54" s="14">
        <f>'[3]Cumulative Stats'!D83</f>
        <v>119</v>
      </c>
      <c r="E54" s="11">
        <f>IF(C54=0,0,D54/C54)</f>
        <v>2.7674418604651163</v>
      </c>
      <c r="F54" s="14">
        <f>'[3]Cumulative Stats'!F83</f>
        <v>22</v>
      </c>
      <c r="G54" s="14">
        <f>'[3]Cumulative Stats'!G83</f>
        <v>3</v>
      </c>
      <c r="H54" s="14">
        <f>'[3]Cumulative Stats'!H83</f>
        <v>2</v>
      </c>
      <c r="I54" s="14">
        <f>IF(C54&gt;0,1,0)</f>
        <v>1</v>
      </c>
      <c r="J54" s="14" t="str">
        <f>'[22]Cumulative Stats'!A98</f>
        <v>Owens</v>
      </c>
      <c r="K54" s="14" t="str">
        <f>'[22]Cumulative Stats'!B98</f>
        <v>NO</v>
      </c>
      <c r="L54" s="14">
        <f>'[22]Cumulative Stats'!C98</f>
        <v>10</v>
      </c>
      <c r="M54" s="14">
        <f>'[22]Cumulative Stats'!D98</f>
        <v>127</v>
      </c>
      <c r="N54" s="11">
        <f>IF(L54=0,0,M54/L54)</f>
        <v>12.7</v>
      </c>
      <c r="O54" s="14">
        <f>'[22]Cumulative Stats'!F98</f>
        <v>24</v>
      </c>
      <c r="P54" s="14">
        <f>'[22]Cumulative Stats'!G98</f>
        <v>2</v>
      </c>
      <c r="Q54" s="14">
        <f>'[22]Cumulative Stats'!H98</f>
        <v>0</v>
      </c>
      <c r="R54" s="16">
        <f>+L54/PASSING!$B$1*16</f>
        <v>40</v>
      </c>
    </row>
    <row r="55" spans="1:18">
      <c r="A55" t="str">
        <f>'[25]Cumulative Stats'!A81</f>
        <v>Jones</v>
      </c>
      <c r="B55" t="str">
        <f>'[25]Cumulative Stats'!B81</f>
        <v>StL</v>
      </c>
      <c r="C55">
        <f>'[25]Cumulative Stats'!C81</f>
        <v>29</v>
      </c>
      <c r="D55">
        <f>'[25]Cumulative Stats'!D81</f>
        <v>117</v>
      </c>
      <c r="E55" s="11">
        <f>IF(C55=0,0,D55/C55)</f>
        <v>4.0344827586206895</v>
      </c>
      <c r="F55">
        <f>'[25]Cumulative Stats'!F81</f>
        <v>25</v>
      </c>
      <c r="G55">
        <f>'[25]Cumulative Stats'!G81</f>
        <v>3</v>
      </c>
      <c r="H55">
        <f>'[25]Cumulative Stats'!H81</f>
        <v>0</v>
      </c>
      <c r="I55" s="14">
        <f>IF(C55&gt;0,1,0)</f>
        <v>1</v>
      </c>
      <c r="J55" t="str">
        <f>'[25]Cumulative Stats'!A102</f>
        <v>Morris</v>
      </c>
      <c r="K55" t="str">
        <f>'[25]Cumulative Stats'!B102</f>
        <v>StL</v>
      </c>
      <c r="L55">
        <f>'[25]Cumulative Stats'!C102</f>
        <v>10</v>
      </c>
      <c r="M55">
        <f>'[25]Cumulative Stats'!D102</f>
        <v>113</v>
      </c>
      <c r="N55" s="11">
        <f>IF(L55=0,0,M55/L55)</f>
        <v>11.3</v>
      </c>
      <c r="O55">
        <f>'[25]Cumulative Stats'!F102</f>
        <v>27</v>
      </c>
      <c r="P55">
        <f>'[25]Cumulative Stats'!G102</f>
        <v>0</v>
      </c>
      <c r="Q55">
        <f>'[25]Cumulative Stats'!H102</f>
        <v>0</v>
      </c>
      <c r="R55" s="16">
        <f>+L55/PASSING!$B$1*16</f>
        <v>40</v>
      </c>
    </row>
    <row r="56" spans="1:18">
      <c r="A56" t="str">
        <f>'[23]Cumulative Stats'!A76</f>
        <v>Csonka</v>
      </c>
      <c r="B56" t="str">
        <f>'[23]Cumulative Stats'!B76</f>
        <v>NYG</v>
      </c>
      <c r="C56">
        <f>'[23]Cumulative Stats'!C76</f>
        <v>23</v>
      </c>
      <c r="D56">
        <f>'[23]Cumulative Stats'!D76</f>
        <v>116</v>
      </c>
      <c r="E56" s="11">
        <f>IF(C56=0,0,D56/C56)</f>
        <v>5.0434782608695654</v>
      </c>
      <c r="F56">
        <f>'[23]Cumulative Stats'!F76</f>
        <v>23</v>
      </c>
      <c r="G56">
        <f>'[23]Cumulative Stats'!G76</f>
        <v>1</v>
      </c>
      <c r="H56">
        <f>'[23]Cumulative Stats'!H76</f>
        <v>1</v>
      </c>
      <c r="I56" s="14">
        <f>IF(C56&gt;0,1,0)</f>
        <v>1</v>
      </c>
      <c r="J56" s="79" t="str">
        <f>'[23]Cumulative Stats'!A94</f>
        <v>Hammond</v>
      </c>
      <c r="K56" t="str">
        <f>'[23]Cumulative Stats'!B94</f>
        <v>NYG</v>
      </c>
      <c r="L56">
        <f>'[23]Cumulative Stats'!C94</f>
        <v>10</v>
      </c>
      <c r="M56">
        <f>'[23]Cumulative Stats'!D94</f>
        <v>103</v>
      </c>
      <c r="N56" s="11">
        <f>IF(L56=0,0,M56/L56)</f>
        <v>10.3</v>
      </c>
      <c r="O56">
        <f>'[23]Cumulative Stats'!F94</f>
        <v>22</v>
      </c>
      <c r="P56">
        <f>'[23]Cumulative Stats'!G94</f>
        <v>1</v>
      </c>
      <c r="Q56">
        <f>'[23]Cumulative Stats'!H94</f>
        <v>0</v>
      </c>
      <c r="R56" s="16">
        <f>+L56/PASSING!$B$1*16</f>
        <v>40</v>
      </c>
    </row>
    <row r="57" spans="1:18">
      <c r="A57" t="str">
        <f>'[11]Cumulative Stats'!A86</f>
        <v>Whittington</v>
      </c>
      <c r="B57" t="str">
        <f>'[11]Cumulative Stats'!B86</f>
        <v>Oak</v>
      </c>
      <c r="C57">
        <f>'[11]Cumulative Stats'!C86</f>
        <v>30</v>
      </c>
      <c r="D57">
        <f>'[11]Cumulative Stats'!D86</f>
        <v>110</v>
      </c>
      <c r="E57" s="11">
        <f>IF(C57=0,0,D57/C57)</f>
        <v>3.6666666666666665</v>
      </c>
      <c r="F57">
        <f>'[11]Cumulative Stats'!F86</f>
        <v>18</v>
      </c>
      <c r="G57">
        <f>'[11]Cumulative Stats'!G86</f>
        <v>0</v>
      </c>
      <c r="H57">
        <f>'[11]Cumulative Stats'!H86</f>
        <v>0</v>
      </c>
      <c r="I57" s="14">
        <f>IF(C57&gt;0,1,0)</f>
        <v>1</v>
      </c>
      <c r="J57" s="78" t="str">
        <f>'[13]Cumulative Stats'!A109</f>
        <v>Woods</v>
      </c>
      <c r="K57" s="78" t="str">
        <f>'[13]Cumulative Stats'!B109</f>
        <v>SD</v>
      </c>
      <c r="L57" s="78">
        <f>'[13]Cumulative Stats'!C109</f>
        <v>10</v>
      </c>
      <c r="M57" s="78">
        <f>'[13]Cumulative Stats'!D109</f>
        <v>95</v>
      </c>
      <c r="N57" s="11">
        <f>IF(L57=0,0,M57/L57)</f>
        <v>9.5</v>
      </c>
      <c r="O57" s="78">
        <f>'[13]Cumulative Stats'!F109</f>
        <v>26</v>
      </c>
      <c r="P57" s="78">
        <f>'[13]Cumulative Stats'!G109</f>
        <v>1</v>
      </c>
      <c r="Q57" s="78">
        <f>'[13]Cumulative Stats'!H109</f>
        <v>0</v>
      </c>
      <c r="R57" s="16">
        <f>+L57/PASSING!$B$1*16</f>
        <v>40</v>
      </c>
    </row>
    <row r="58" spans="1:18">
      <c r="A58" t="str">
        <f>'[27]Cumulative Stats'!A79</f>
        <v>DuBose</v>
      </c>
      <c r="B58" t="str">
        <f>'[27]Cumulative Stats'!B79</f>
        <v>TB</v>
      </c>
      <c r="C58">
        <f>'[27]Cumulative Stats'!C79</f>
        <v>40</v>
      </c>
      <c r="D58">
        <f>'[27]Cumulative Stats'!D79</f>
        <v>109</v>
      </c>
      <c r="E58" s="11">
        <f>IF(C58=0,0,D58/C58)</f>
        <v>2.7250000000000001</v>
      </c>
      <c r="F58">
        <f>'[27]Cumulative Stats'!F79</f>
        <v>22</v>
      </c>
      <c r="G58">
        <f>'[27]Cumulative Stats'!G79</f>
        <v>0</v>
      </c>
      <c r="H58">
        <f>'[27]Cumulative Stats'!H79</f>
        <v>0</v>
      </c>
      <c r="I58" s="14">
        <f>IF(C58&gt;0,1,0)</f>
        <v>1</v>
      </c>
      <c r="J58" s="14" t="str">
        <f>'[18]Cumulative Stats'!A94</f>
        <v>Blue</v>
      </c>
      <c r="K58" s="14" t="str">
        <f>'[18]Cumulative Stats'!B94</f>
        <v>Det</v>
      </c>
      <c r="L58" s="14">
        <f>'[18]Cumulative Stats'!C94</f>
        <v>10</v>
      </c>
      <c r="M58" s="14">
        <f>'[18]Cumulative Stats'!D94</f>
        <v>82</v>
      </c>
      <c r="N58" s="11">
        <f>IF(L58=0,0,M58/L58)</f>
        <v>8.1999999999999993</v>
      </c>
      <c r="O58" s="14">
        <f>'[18]Cumulative Stats'!F94</f>
        <v>17</v>
      </c>
      <c r="P58" s="14">
        <f>'[18]Cumulative Stats'!G94</f>
        <v>0</v>
      </c>
      <c r="Q58" s="14">
        <f>'[18]Cumulative Stats'!H94</f>
        <v>1</v>
      </c>
      <c r="R58" s="16">
        <f>+L58/PASSING!$B$1*16</f>
        <v>40</v>
      </c>
    </row>
    <row r="59" spans="1:18">
      <c r="A59" s="14" t="str">
        <f>'[6]Cumulative Stats'!A81</f>
        <v>Coleman</v>
      </c>
      <c r="B59" s="14" t="str">
        <f>'[6]Cumulative Stats'!B81</f>
        <v>Hou</v>
      </c>
      <c r="C59" s="14">
        <f>'[6]Cumulative Stats'!C81</f>
        <v>23</v>
      </c>
      <c r="D59" s="14">
        <f>'[6]Cumulative Stats'!D81</f>
        <v>106</v>
      </c>
      <c r="E59" s="11">
        <f>IF(C59=0,0,D59/C59)</f>
        <v>4.6086956521739131</v>
      </c>
      <c r="F59" s="14">
        <f>'[6]Cumulative Stats'!F81</f>
        <v>16</v>
      </c>
      <c r="G59" s="14">
        <f>'[6]Cumulative Stats'!G81</f>
        <v>0</v>
      </c>
      <c r="H59" s="14">
        <f>'[6]Cumulative Stats'!H81</f>
        <v>1</v>
      </c>
      <c r="I59" s="14">
        <f>IF(C59&gt;0,1,0)</f>
        <v>1</v>
      </c>
      <c r="J59" s="14" t="str">
        <f>'[5]Cumulative Stats'!A102</f>
        <v>Upchurch</v>
      </c>
      <c r="K59" s="14" t="str">
        <f>'[5]Cumulative Stats'!B102</f>
        <v>Den</v>
      </c>
      <c r="L59" s="14">
        <f>'[5]Cumulative Stats'!C102</f>
        <v>10</v>
      </c>
      <c r="M59" s="14">
        <f>'[5]Cumulative Stats'!D102</f>
        <v>78</v>
      </c>
      <c r="N59" s="11">
        <f>IF(L59=0,0,M59/L59)</f>
        <v>7.8</v>
      </c>
      <c r="O59" s="14">
        <f>'[5]Cumulative Stats'!F102</f>
        <v>26</v>
      </c>
      <c r="P59" s="14">
        <f>'[5]Cumulative Stats'!G102</f>
        <v>0</v>
      </c>
      <c r="Q59" s="14">
        <f>'[5]Cumulative Stats'!H102</f>
        <v>0</v>
      </c>
      <c r="R59" s="16">
        <f>+L59/PASSING!$B$1*16</f>
        <v>40</v>
      </c>
    </row>
    <row r="60" spans="1:18">
      <c r="A60" t="str">
        <f>'[14]Cumulative Stats'!A78</f>
        <v>Hunter</v>
      </c>
      <c r="B60" t="str">
        <f>'[14]Cumulative Stats'!B78</f>
        <v>Sea</v>
      </c>
      <c r="C60">
        <f>'[14]Cumulative Stats'!C78</f>
        <v>23</v>
      </c>
      <c r="D60">
        <f>'[14]Cumulative Stats'!D78</f>
        <v>106</v>
      </c>
      <c r="E60" s="11">
        <f>IF(C60=0,0,D60/C60)</f>
        <v>4.6086956521739131</v>
      </c>
      <c r="F60">
        <f>'[14]Cumulative Stats'!F78</f>
        <v>22</v>
      </c>
      <c r="G60">
        <f>'[14]Cumulative Stats'!G78</f>
        <v>0</v>
      </c>
      <c r="H60">
        <f>'[14]Cumulative Stats'!H78</f>
        <v>2</v>
      </c>
      <c r="I60" s="14">
        <f>IF(C60&gt;0,1,0)</f>
        <v>1</v>
      </c>
      <c r="J60" s="14" t="str">
        <f>'[21]Cumulative Stats'!A97</f>
        <v>Tucker</v>
      </c>
      <c r="K60" s="14" t="str">
        <f>'[21]Cumulative Stats'!B97</f>
        <v>Min</v>
      </c>
      <c r="L60" s="14">
        <f>'[21]Cumulative Stats'!C97</f>
        <v>10</v>
      </c>
      <c r="M60" s="14">
        <f>'[21]Cumulative Stats'!D97</f>
        <v>67</v>
      </c>
      <c r="N60" s="11">
        <f>IF(L60=0,0,M60/L60)</f>
        <v>6.7</v>
      </c>
      <c r="O60" s="14">
        <f>'[21]Cumulative Stats'!F97</f>
        <v>18</v>
      </c>
      <c r="P60" s="14">
        <f>'[21]Cumulative Stats'!G97</f>
        <v>1</v>
      </c>
      <c r="Q60" s="14">
        <f>'[21]Cumulative Stats'!H97</f>
        <v>0</v>
      </c>
      <c r="R60" s="16">
        <f>+L60/PASSING!$B$1*16</f>
        <v>40</v>
      </c>
    </row>
    <row r="61" spans="1:18">
      <c r="A61" s="14" t="str">
        <f>'[7]Cumulative Stats'!A78</f>
        <v>Bailey</v>
      </c>
      <c r="B61" s="14" t="str">
        <f>'[7]Cumulative Stats'!B78</f>
        <v>KC</v>
      </c>
      <c r="C61" s="14">
        <f>'[7]Cumulative Stats'!C78</f>
        <v>29</v>
      </c>
      <c r="D61" s="14">
        <f>'[7]Cumulative Stats'!D78</f>
        <v>104</v>
      </c>
      <c r="E61" s="11">
        <f>IF(C61=0,0,D61/C61)</f>
        <v>3.5862068965517242</v>
      </c>
      <c r="F61" s="14">
        <f>'[7]Cumulative Stats'!F78</f>
        <v>13</v>
      </c>
      <c r="G61" s="14">
        <f>'[7]Cumulative Stats'!G78</f>
        <v>0</v>
      </c>
      <c r="H61" s="14">
        <f>'[7]Cumulative Stats'!H78</f>
        <v>0</v>
      </c>
      <c r="I61" s="14">
        <f>IF(C61&gt;0,1,0)</f>
        <v>1</v>
      </c>
      <c r="J61" s="14" t="str">
        <f>'[16]Cumulative Stats'!A99</f>
        <v>Scott</v>
      </c>
      <c r="K61" s="14" t="str">
        <f>'[16]Cumulative Stats'!B99</f>
        <v>Chi</v>
      </c>
      <c r="L61" s="14">
        <f>'[16]Cumulative Stats'!C99</f>
        <v>9</v>
      </c>
      <c r="M61" s="14">
        <f>'[16]Cumulative Stats'!D99</f>
        <v>198</v>
      </c>
      <c r="N61" s="11">
        <f>IF(L61=0,0,M61/L61)</f>
        <v>22</v>
      </c>
      <c r="O61" s="14">
        <f>'[16]Cumulative Stats'!F99</f>
        <v>44</v>
      </c>
      <c r="P61" s="14">
        <f>'[16]Cumulative Stats'!G99</f>
        <v>0</v>
      </c>
      <c r="Q61" s="14">
        <f>'[16]Cumulative Stats'!H99</f>
        <v>0</v>
      </c>
      <c r="R61" s="16">
        <f>+L61/PASSING!$B$1*16</f>
        <v>36</v>
      </c>
    </row>
    <row r="62" spans="1:18">
      <c r="A62" t="str">
        <f>'[9]Cumulative Stats'!A78</f>
        <v>Grogan</v>
      </c>
      <c r="B62" t="str">
        <f>'[9]Cumulative Stats'!B78</f>
        <v>NE</v>
      </c>
      <c r="C62">
        <f>'[9]Cumulative Stats'!C78</f>
        <v>17</v>
      </c>
      <c r="D62">
        <f>'[9]Cumulative Stats'!D78</f>
        <v>103</v>
      </c>
      <c r="E62" s="11">
        <f>IF(C62=0,0,D62/C62)</f>
        <v>6.0588235294117645</v>
      </c>
      <c r="F62">
        <f>'[9]Cumulative Stats'!F78</f>
        <v>31</v>
      </c>
      <c r="G62">
        <f>'[9]Cumulative Stats'!G78</f>
        <v>0</v>
      </c>
      <c r="H62">
        <f>'[9]Cumulative Stats'!H78</f>
        <v>0</v>
      </c>
      <c r="I62" s="14">
        <f>IF(C62&gt;0,1,0)</f>
        <v>1</v>
      </c>
      <c r="J62" s="14" t="str">
        <f>'[5]Cumulative Stats'!A97</f>
        <v>Moses</v>
      </c>
      <c r="K62" s="14" t="str">
        <f>'[5]Cumulative Stats'!B97</f>
        <v>Den</v>
      </c>
      <c r="L62" s="14">
        <f>'[5]Cumulative Stats'!C97</f>
        <v>9</v>
      </c>
      <c r="M62" s="14">
        <f>'[5]Cumulative Stats'!D97</f>
        <v>175</v>
      </c>
      <c r="N62" s="11">
        <f>IF(L62=0,0,M62/L62)</f>
        <v>19.444444444444443</v>
      </c>
      <c r="O62" s="14">
        <f>'[5]Cumulative Stats'!F97</f>
        <v>49</v>
      </c>
      <c r="P62" s="14">
        <f>'[5]Cumulative Stats'!G97</f>
        <v>2</v>
      </c>
      <c r="Q62" s="14">
        <f>'[5]Cumulative Stats'!H97</f>
        <v>0</v>
      </c>
      <c r="R62" s="16">
        <f>+L62/PASSING!$B$1*16</f>
        <v>36</v>
      </c>
    </row>
    <row r="63" spans="1:18">
      <c r="A63" s="14" t="str">
        <f>'[1]Cumulative Stats'!A80</f>
        <v>Leaks</v>
      </c>
      <c r="B63" s="14" t="str">
        <f>'[1]Cumulative Stats'!B80</f>
        <v>Bal</v>
      </c>
      <c r="C63" s="14">
        <f>'[1]Cumulative Stats'!C80</f>
        <v>26</v>
      </c>
      <c r="D63" s="14">
        <f>'[1]Cumulative Stats'!D80</f>
        <v>102</v>
      </c>
      <c r="E63" s="11">
        <f>IF(C63=0,0,D63/C63)</f>
        <v>3.9230769230769229</v>
      </c>
      <c r="F63" s="14">
        <f>'[1]Cumulative Stats'!F80</f>
        <v>25</v>
      </c>
      <c r="G63" s="14">
        <f>'[1]Cumulative Stats'!G80</f>
        <v>1</v>
      </c>
      <c r="H63" s="14">
        <f>'[1]Cumulative Stats'!H80</f>
        <v>1</v>
      </c>
      <c r="I63" s="14">
        <f>IF(C63&gt;0,1,0)</f>
        <v>1</v>
      </c>
      <c r="J63" s="14" t="str">
        <f>'[8]Cumulative Stats'!A96</f>
        <v>Harris,D</v>
      </c>
      <c r="K63" s="14" t="str">
        <f>'[8]Cumulative Stats'!B96</f>
        <v>Mia</v>
      </c>
      <c r="L63" s="14">
        <f>'[8]Cumulative Stats'!C96</f>
        <v>9</v>
      </c>
      <c r="M63" s="14">
        <f>'[8]Cumulative Stats'!D96</f>
        <v>156</v>
      </c>
      <c r="N63" s="11">
        <f>IF(L63=0,0,M63/L63)</f>
        <v>17.333333333333332</v>
      </c>
      <c r="O63" s="14">
        <f>'[8]Cumulative Stats'!F96</f>
        <v>67</v>
      </c>
      <c r="P63" s="14">
        <f>'[8]Cumulative Stats'!G96</f>
        <v>1</v>
      </c>
      <c r="Q63" s="14">
        <f>'[8]Cumulative Stats'!H96</f>
        <v>0</v>
      </c>
      <c r="R63" s="16">
        <f>+L63/PASSING!$B$1*16</f>
        <v>36</v>
      </c>
    </row>
    <row r="64" spans="1:18">
      <c r="A64" t="str">
        <f>'[23]Cumulative Stats'!A78</f>
        <v>Doornink</v>
      </c>
      <c r="B64" t="str">
        <f>'[23]Cumulative Stats'!B78</f>
        <v>NYG</v>
      </c>
      <c r="C64">
        <f>'[23]Cumulative Stats'!C78</f>
        <v>14</v>
      </c>
      <c r="D64">
        <f>'[23]Cumulative Stats'!D78</f>
        <v>95</v>
      </c>
      <c r="E64" s="11">
        <f>IF(C64=0,0,D64/C64)</f>
        <v>6.7857142857142856</v>
      </c>
      <c r="F64">
        <f>'[23]Cumulative Stats'!F78</f>
        <v>28</v>
      </c>
      <c r="G64">
        <f>'[23]Cumulative Stats'!G78</f>
        <v>0</v>
      </c>
      <c r="H64">
        <f>'[23]Cumulative Stats'!H78</f>
        <v>0</v>
      </c>
      <c r="I64" s="14">
        <f>IF(C64&gt;0,1,0)</f>
        <v>1</v>
      </c>
      <c r="J64" s="78" t="str">
        <f>'[12]Cumulative Stats'!A93</f>
        <v>Cunningham</v>
      </c>
      <c r="K64" s="78" t="str">
        <f>'[12]Cumulative Stats'!B93</f>
        <v>Pit</v>
      </c>
      <c r="L64" s="78">
        <f>'[12]Cumulative Stats'!C93</f>
        <v>9</v>
      </c>
      <c r="M64" s="78">
        <f>'[12]Cumulative Stats'!D93</f>
        <v>155</v>
      </c>
      <c r="N64" s="11">
        <f>IF(L64=0,0,M64/L64)</f>
        <v>17.222222222222221</v>
      </c>
      <c r="O64" s="78">
        <f>'[12]Cumulative Stats'!F93</f>
        <v>32</v>
      </c>
      <c r="P64" s="78">
        <f>'[12]Cumulative Stats'!G93</f>
        <v>1</v>
      </c>
      <c r="Q64" s="78">
        <f>'[12]Cumulative Stats'!H93</f>
        <v>0</v>
      </c>
      <c r="R64" s="16">
        <f>+L64/PASSING!$B$1*16</f>
        <v>36</v>
      </c>
    </row>
    <row r="65" spans="1:18">
      <c r="A65" s="14" t="str">
        <f>'[5]Cumulative Stats'!A79</f>
        <v>Keyworth</v>
      </c>
      <c r="B65" s="14" t="str">
        <f>'[5]Cumulative Stats'!B79</f>
        <v>Den</v>
      </c>
      <c r="C65" s="14">
        <f>'[5]Cumulative Stats'!C79</f>
        <v>28</v>
      </c>
      <c r="D65" s="14">
        <f>'[5]Cumulative Stats'!D79</f>
        <v>95</v>
      </c>
      <c r="E65" s="11">
        <f>IF(C65=0,0,D65/C65)</f>
        <v>3.3928571428571428</v>
      </c>
      <c r="F65" s="14">
        <f>'[5]Cumulative Stats'!F79</f>
        <v>30</v>
      </c>
      <c r="G65" s="14">
        <f>'[5]Cumulative Stats'!G79</f>
        <v>0</v>
      </c>
      <c r="H65" s="14">
        <f>'[5]Cumulative Stats'!H79</f>
        <v>0</v>
      </c>
      <c r="I65" s="14">
        <f>IF(C65&gt;0,1,0)</f>
        <v>1</v>
      </c>
      <c r="J65" s="78" t="str">
        <f>'[26]Cumulative Stats'!A96</f>
        <v>LeCount</v>
      </c>
      <c r="K65" s="78" t="str">
        <f>'[26]Cumulative Stats'!B96</f>
        <v>SF</v>
      </c>
      <c r="L65" s="78">
        <f>'[26]Cumulative Stats'!C96</f>
        <v>9</v>
      </c>
      <c r="M65" s="78">
        <f>'[26]Cumulative Stats'!D96</f>
        <v>136</v>
      </c>
      <c r="N65" s="11">
        <f>IF(L65=0,0,M65/L65)</f>
        <v>15.111111111111111</v>
      </c>
      <c r="O65" s="78">
        <f>'[26]Cumulative Stats'!F96</f>
        <v>34</v>
      </c>
      <c r="P65" s="78">
        <f>'[26]Cumulative Stats'!G96</f>
        <v>1</v>
      </c>
      <c r="Q65" s="78">
        <f>'[26]Cumulative Stats'!H96</f>
        <v>0</v>
      </c>
      <c r="R65" s="16">
        <f>+L65/PASSING!$B$1*16</f>
        <v>36</v>
      </c>
    </row>
    <row r="66" spans="1:18">
      <c r="A66" t="str">
        <f>'[26]Cumulative Stats'!A81</f>
        <v>Ferrell</v>
      </c>
      <c r="B66" t="str">
        <f>'[26]Cumulative Stats'!B81</f>
        <v>SF</v>
      </c>
      <c r="C66">
        <f>'[26]Cumulative Stats'!C81</f>
        <v>27</v>
      </c>
      <c r="D66">
        <f>'[26]Cumulative Stats'!D81</f>
        <v>94</v>
      </c>
      <c r="E66" s="11">
        <f>IF(C66=0,0,D66/C66)</f>
        <v>3.4814814814814814</v>
      </c>
      <c r="F66">
        <f>'[26]Cumulative Stats'!F81</f>
        <v>19</v>
      </c>
      <c r="G66">
        <f>'[26]Cumulative Stats'!G81</f>
        <v>0</v>
      </c>
      <c r="H66">
        <f>'[26]Cumulative Stats'!H81</f>
        <v>1</v>
      </c>
      <c r="I66" s="14">
        <f>IF(C66&gt;0,1,0)</f>
        <v>1</v>
      </c>
      <c r="J66" t="str">
        <f>'[28]Cumulative Stats'!A100</f>
        <v>Riggins</v>
      </c>
      <c r="K66" t="str">
        <f>'[28]Cumulative Stats'!B100</f>
        <v>Was</v>
      </c>
      <c r="L66">
        <f>'[28]Cumulative Stats'!C100</f>
        <v>9</v>
      </c>
      <c r="M66">
        <f>'[28]Cumulative Stats'!D100</f>
        <v>132</v>
      </c>
      <c r="N66" s="11">
        <f>IF(L66=0,0,M66/L66)</f>
        <v>14.666666666666666</v>
      </c>
      <c r="O66">
        <f>'[28]Cumulative Stats'!F100</f>
        <v>33</v>
      </c>
      <c r="P66">
        <f>'[28]Cumulative Stats'!G100</f>
        <v>0</v>
      </c>
      <c r="Q66">
        <f>'[28]Cumulative Stats'!H100</f>
        <v>1</v>
      </c>
      <c r="R66" s="16">
        <f>+L66/PASSING!$B$1*16</f>
        <v>36</v>
      </c>
    </row>
    <row r="67" spans="1:18">
      <c r="A67" t="str">
        <f>'[22]Cumulative Stats'!A84</f>
        <v>Muncie</v>
      </c>
      <c r="B67" t="str">
        <f>'[22]Cumulative Stats'!B84</f>
        <v>NO</v>
      </c>
      <c r="C67">
        <f>'[22]Cumulative Stats'!C84</f>
        <v>38</v>
      </c>
      <c r="D67">
        <f>'[22]Cumulative Stats'!D84</f>
        <v>94</v>
      </c>
      <c r="E67" s="11">
        <f>IF(C67=0,0,D67/C67)</f>
        <v>2.4736842105263159</v>
      </c>
      <c r="F67">
        <f>'[22]Cumulative Stats'!F84</f>
        <v>19</v>
      </c>
      <c r="G67">
        <f>'[22]Cumulative Stats'!G84</f>
        <v>2</v>
      </c>
      <c r="H67">
        <f>'[22]Cumulative Stats'!H84</f>
        <v>1</v>
      </c>
      <c r="I67" s="14">
        <f>IF(C67&gt;0,1,0)</f>
        <v>1</v>
      </c>
      <c r="J67" t="str">
        <f>'[25]Cumulative Stats'!A108</f>
        <v>Tilley</v>
      </c>
      <c r="K67" t="str">
        <f>'[25]Cumulative Stats'!B108</f>
        <v>StL</v>
      </c>
      <c r="L67">
        <f>'[25]Cumulative Stats'!C108</f>
        <v>9</v>
      </c>
      <c r="M67">
        <f>'[25]Cumulative Stats'!D108</f>
        <v>124</v>
      </c>
      <c r="N67" s="11">
        <f>IF(L67=0,0,M67/L67)</f>
        <v>13.777777777777779</v>
      </c>
      <c r="O67">
        <f>'[25]Cumulative Stats'!F108</f>
        <v>24</v>
      </c>
      <c r="P67">
        <f>'[25]Cumulative Stats'!G108</f>
        <v>0</v>
      </c>
      <c r="Q67">
        <f>'[25]Cumulative Stats'!H108</f>
        <v>1</v>
      </c>
      <c r="R67" s="16">
        <f>+L67/PASSING!$B$1*16</f>
        <v>36</v>
      </c>
    </row>
    <row r="68" spans="1:18">
      <c r="A68" s="14" t="str">
        <f>'[17]Cumulative Stats'!A86</f>
        <v>Staubach</v>
      </c>
      <c r="B68" s="14" t="str">
        <f>'[17]Cumulative Stats'!B86</f>
        <v>Dal</v>
      </c>
      <c r="C68" s="14">
        <f>'[17]Cumulative Stats'!C86</f>
        <v>12</v>
      </c>
      <c r="D68" s="14">
        <f>'[17]Cumulative Stats'!D86</f>
        <v>93</v>
      </c>
      <c r="E68" s="11">
        <f>IF(C68=0,0,D68/C68)</f>
        <v>7.75</v>
      </c>
      <c r="F68" s="14">
        <f>'[17]Cumulative Stats'!F86</f>
        <v>25</v>
      </c>
      <c r="G68" s="14">
        <f>'[17]Cumulative Stats'!G86</f>
        <v>0</v>
      </c>
      <c r="H68" s="14">
        <f>'[17]Cumulative Stats'!H86</f>
        <v>0</v>
      </c>
      <c r="I68" s="14">
        <f>IF(C68&gt;0,1,0)</f>
        <v>1</v>
      </c>
      <c r="J68" s="78" t="str">
        <f>'[26]Cumulative Stats'!A97</f>
        <v>MacAfee</v>
      </c>
      <c r="K68" s="78" t="str">
        <f>'[26]Cumulative Stats'!B97</f>
        <v>SF</v>
      </c>
      <c r="L68" s="78">
        <f>'[26]Cumulative Stats'!C97</f>
        <v>9</v>
      </c>
      <c r="M68" s="78">
        <f>'[26]Cumulative Stats'!D97</f>
        <v>98</v>
      </c>
      <c r="N68" s="11">
        <f>IF(L68=0,0,M68/L68)</f>
        <v>10.888888888888889</v>
      </c>
      <c r="O68" s="78">
        <f>'[26]Cumulative Stats'!F97</f>
        <v>25</v>
      </c>
      <c r="P68" s="78">
        <f>'[26]Cumulative Stats'!G97</f>
        <v>0</v>
      </c>
      <c r="Q68" s="78">
        <f>'[26]Cumulative Stats'!H97</f>
        <v>0</v>
      </c>
      <c r="R68" s="16">
        <f>+L68/PASSING!$B$1*16</f>
        <v>36</v>
      </c>
    </row>
    <row r="69" spans="1:18">
      <c r="A69" t="str">
        <f>'[26]Cumulative Stats'!A76</f>
        <v>Boykin</v>
      </c>
      <c r="B69" t="str">
        <f>'[26]Cumulative Stats'!B76</f>
        <v>SF</v>
      </c>
      <c r="C69">
        <f>'[26]Cumulative Stats'!C76</f>
        <v>20</v>
      </c>
      <c r="D69">
        <f>'[26]Cumulative Stats'!D76</f>
        <v>92</v>
      </c>
      <c r="E69" s="11">
        <f>IF(C69=0,0,D69/C69)</f>
        <v>4.5999999999999996</v>
      </c>
      <c r="F69">
        <f>'[26]Cumulative Stats'!F76</f>
        <v>29</v>
      </c>
      <c r="G69">
        <f>'[26]Cumulative Stats'!G76</f>
        <v>0</v>
      </c>
      <c r="H69">
        <f>'[26]Cumulative Stats'!H76</f>
        <v>0</v>
      </c>
      <c r="I69" s="14">
        <f>IF(C69&gt;0,1,0)</f>
        <v>1</v>
      </c>
      <c r="J69" s="14" t="str">
        <f>'[5]Cumulative Stats'!A92</f>
        <v>Dolbin</v>
      </c>
      <c r="K69" s="14" t="str">
        <f>'[5]Cumulative Stats'!B92</f>
        <v>Den</v>
      </c>
      <c r="L69" s="14">
        <f>'[5]Cumulative Stats'!C92</f>
        <v>9</v>
      </c>
      <c r="M69" s="14">
        <f>'[5]Cumulative Stats'!D92</f>
        <v>92</v>
      </c>
      <c r="N69" s="11">
        <f>IF(L69=0,0,M69/L69)</f>
        <v>10.222222222222221</v>
      </c>
      <c r="O69" s="14">
        <f>'[5]Cumulative Stats'!F92</f>
        <v>33</v>
      </c>
      <c r="P69" s="14">
        <f>'[5]Cumulative Stats'!G92</f>
        <v>1</v>
      </c>
      <c r="Q69" s="14">
        <f>'[5]Cumulative Stats'!H92</f>
        <v>1</v>
      </c>
      <c r="R69" s="16">
        <f>+L69/PASSING!$B$1*16</f>
        <v>36</v>
      </c>
    </row>
    <row r="70" spans="1:18">
      <c r="A70" s="14" t="str">
        <f>'[5]Cumulative Stats'!A77</f>
        <v>Canada</v>
      </c>
      <c r="B70" s="14" t="str">
        <f>'[5]Cumulative Stats'!B77</f>
        <v>Den</v>
      </c>
      <c r="C70" s="14">
        <f>'[5]Cumulative Stats'!C77</f>
        <v>14</v>
      </c>
      <c r="D70" s="14">
        <f>'[5]Cumulative Stats'!D77</f>
        <v>90</v>
      </c>
      <c r="E70" s="11">
        <f>IF(C70=0,0,D70/C70)</f>
        <v>6.4285714285714288</v>
      </c>
      <c r="F70" s="14">
        <f>'[5]Cumulative Stats'!F77</f>
        <v>39</v>
      </c>
      <c r="G70" s="14">
        <f>'[5]Cumulative Stats'!G77</f>
        <v>1</v>
      </c>
      <c r="H70" s="14">
        <f>'[5]Cumulative Stats'!H77</f>
        <v>0</v>
      </c>
      <c r="I70" s="14">
        <f>IF(C70&gt;0,1,0)</f>
        <v>1</v>
      </c>
      <c r="J70" s="14" t="str">
        <f>'[16]Cumulative Stats'!A94</f>
        <v>Latta</v>
      </c>
      <c r="K70" s="14" t="str">
        <f>'[16]Cumulative Stats'!B94</f>
        <v>Chi</v>
      </c>
      <c r="L70" s="14">
        <f>'[16]Cumulative Stats'!C94</f>
        <v>9</v>
      </c>
      <c r="M70" s="14">
        <f>'[16]Cumulative Stats'!D94</f>
        <v>85</v>
      </c>
      <c r="N70" s="11">
        <f>IF(L70=0,0,M70/L70)</f>
        <v>9.4444444444444446</v>
      </c>
      <c r="O70" s="14">
        <f>'[16]Cumulative Stats'!F94</f>
        <v>17</v>
      </c>
      <c r="P70" s="14">
        <f>'[16]Cumulative Stats'!G94</f>
        <v>0</v>
      </c>
      <c r="Q70" s="14">
        <f>'[16]Cumulative Stats'!H94</f>
        <v>0</v>
      </c>
      <c r="R70" s="16">
        <f>+L70/PASSING!$B$1*16</f>
        <v>36</v>
      </c>
    </row>
    <row r="71" spans="1:18">
      <c r="A71" t="str">
        <f>'[9]Cumulative Stats'!A76</f>
        <v>Calhoun</v>
      </c>
      <c r="B71" t="str">
        <f>'[9]Cumulative Stats'!B76</f>
        <v>NE</v>
      </c>
      <c r="C71">
        <f>'[9]Cumulative Stats'!C76</f>
        <v>20</v>
      </c>
      <c r="D71">
        <f>'[9]Cumulative Stats'!D76</f>
        <v>90</v>
      </c>
      <c r="E71" s="11">
        <f>IF(C71=0,0,D71/C71)</f>
        <v>4.5</v>
      </c>
      <c r="F71">
        <f>'[9]Cumulative Stats'!F76</f>
        <v>11</v>
      </c>
      <c r="G71">
        <f>'[9]Cumulative Stats'!G76</f>
        <v>2</v>
      </c>
      <c r="H71">
        <f>'[9]Cumulative Stats'!H76</f>
        <v>0</v>
      </c>
      <c r="I71" s="14">
        <f>IF(C71&gt;0,1,0)</f>
        <v>1</v>
      </c>
      <c r="J71" s="14" t="str">
        <f>'[6]Cumulative Stats'!A90</f>
        <v>Barber</v>
      </c>
      <c r="K71" s="14" t="str">
        <f>'[6]Cumulative Stats'!B90</f>
        <v>Hou</v>
      </c>
      <c r="L71" s="14">
        <f>'[6]Cumulative Stats'!C90</f>
        <v>9</v>
      </c>
      <c r="M71" s="14">
        <f>'[6]Cumulative Stats'!D90</f>
        <v>70</v>
      </c>
      <c r="N71" s="11">
        <f>IF(L71=0,0,M71/L71)</f>
        <v>7.7777777777777777</v>
      </c>
      <c r="O71" s="14">
        <f>'[6]Cumulative Stats'!F90</f>
        <v>14</v>
      </c>
      <c r="P71" s="14">
        <f>'[6]Cumulative Stats'!G90</f>
        <v>2</v>
      </c>
      <c r="Q71" s="14">
        <f>'[6]Cumulative Stats'!H90</f>
        <v>1</v>
      </c>
      <c r="R71" s="16">
        <f>+L71/PASSING!$B$1*16</f>
        <v>36</v>
      </c>
    </row>
    <row r="72" spans="1:18">
      <c r="A72" s="14" t="str">
        <f>'[6]Cumulative Stats'!A85</f>
        <v>Wilson,T</v>
      </c>
      <c r="B72" s="14" t="str">
        <f>'[6]Cumulative Stats'!B85</f>
        <v>Hou</v>
      </c>
      <c r="C72" s="14">
        <f>'[6]Cumulative Stats'!C85</f>
        <v>33</v>
      </c>
      <c r="D72" s="14">
        <f>'[6]Cumulative Stats'!D85</f>
        <v>87</v>
      </c>
      <c r="E72" s="11">
        <f>IF(C72=0,0,D72/C72)</f>
        <v>2.6363636363636362</v>
      </c>
      <c r="F72" s="14">
        <f>'[6]Cumulative Stats'!F85</f>
        <v>10</v>
      </c>
      <c r="G72" s="14">
        <f>'[6]Cumulative Stats'!G85</f>
        <v>1</v>
      </c>
      <c r="H72" s="14">
        <f>'[6]Cumulative Stats'!H85</f>
        <v>0</v>
      </c>
      <c r="I72" s="14">
        <f>IF(C72&gt;0,1,0)</f>
        <v>1</v>
      </c>
      <c r="J72" s="14" t="str">
        <f>'[3]Cumulative Stats'!A99</f>
        <v>Johnson,P</v>
      </c>
      <c r="K72" s="14" t="str">
        <f>'[3]Cumulative Stats'!B99</f>
        <v>Cin</v>
      </c>
      <c r="L72" s="14">
        <f>'[3]Cumulative Stats'!C99</f>
        <v>9</v>
      </c>
      <c r="M72" s="14">
        <f>'[3]Cumulative Stats'!D99</f>
        <v>68</v>
      </c>
      <c r="N72" s="11">
        <f>IF(L72=0,0,M72/L72)</f>
        <v>7.5555555555555554</v>
      </c>
      <c r="O72" s="14">
        <f>'[3]Cumulative Stats'!F99</f>
        <v>17</v>
      </c>
      <c r="P72" s="14">
        <f>'[3]Cumulative Stats'!G99</f>
        <v>0</v>
      </c>
      <c r="Q72" s="14">
        <f>'[3]Cumulative Stats'!H99</f>
        <v>0</v>
      </c>
      <c r="R72" s="16">
        <f>+L72/PASSING!$B$1*16</f>
        <v>36</v>
      </c>
    </row>
    <row r="73" spans="1:18">
      <c r="A73" s="14" t="str">
        <f>'[2]Cumulative Stats'!A80</f>
        <v>Hooks</v>
      </c>
      <c r="B73" s="14" t="str">
        <f>'[2]Cumulative Stats'!B80</f>
        <v>Buf</v>
      </c>
      <c r="C73" s="14">
        <f>'[2]Cumulative Stats'!C80</f>
        <v>16</v>
      </c>
      <c r="D73" s="14">
        <f>'[2]Cumulative Stats'!D80</f>
        <v>83</v>
      </c>
      <c r="E73" s="11">
        <f>IF(C73=0,0,D73/C73)</f>
        <v>5.1875</v>
      </c>
      <c r="F73" s="14">
        <f>'[2]Cumulative Stats'!F80</f>
        <v>13</v>
      </c>
      <c r="G73" s="14">
        <f>'[2]Cumulative Stats'!G80</f>
        <v>0</v>
      </c>
      <c r="H73" s="14">
        <f>'[2]Cumulative Stats'!H80</f>
        <v>1</v>
      </c>
      <c r="I73" s="14">
        <f>IF(C73&gt;0,1,0)</f>
        <v>1</v>
      </c>
      <c r="J73" s="14" t="str">
        <f>'[10]Cumulative Stats'!A92</f>
        <v>Gaffney</v>
      </c>
      <c r="K73" s="14" t="str">
        <f>'[10]Cumulative Stats'!B92</f>
        <v>NYJ</v>
      </c>
      <c r="L73" s="14">
        <f>'[10]Cumulative Stats'!C92</f>
        <v>8</v>
      </c>
      <c r="M73" s="14">
        <f>'[10]Cumulative Stats'!D92</f>
        <v>198</v>
      </c>
      <c r="N73" s="11">
        <f>IF(L73=0,0,M73/L73)</f>
        <v>24.75</v>
      </c>
      <c r="O73" s="14">
        <f>'[10]Cumulative Stats'!F92</f>
        <v>77</v>
      </c>
      <c r="P73" s="14">
        <f>'[10]Cumulative Stats'!G92</f>
        <v>3</v>
      </c>
      <c r="Q73" s="14">
        <f>'[10]Cumulative Stats'!H92</f>
        <v>0</v>
      </c>
      <c r="R73" s="16">
        <f>+L73/PASSING!$B$1*16</f>
        <v>32</v>
      </c>
    </row>
    <row r="74" spans="1:18">
      <c r="A74" s="14" t="str">
        <f>'[1]Cumulative Stats'!A81</f>
        <v>Lee,R</v>
      </c>
      <c r="B74" s="14" t="str">
        <f>'[1]Cumulative Stats'!B81</f>
        <v>Bal</v>
      </c>
      <c r="C74" s="14">
        <f>'[1]Cumulative Stats'!C81</f>
        <v>17</v>
      </c>
      <c r="D74" s="14">
        <f>'[1]Cumulative Stats'!D81</f>
        <v>80</v>
      </c>
      <c r="E74" s="11">
        <f>IF(C74=0,0,D74/C74)</f>
        <v>4.7058823529411766</v>
      </c>
      <c r="F74" s="14">
        <f>'[1]Cumulative Stats'!F81</f>
        <v>21</v>
      </c>
      <c r="G74" s="14">
        <f>'[1]Cumulative Stats'!G81</f>
        <v>1</v>
      </c>
      <c r="H74" s="14">
        <f>'[1]Cumulative Stats'!H81</f>
        <v>0</v>
      </c>
      <c r="I74" s="14">
        <f>IF(C74&gt;0,1,0)</f>
        <v>1</v>
      </c>
      <c r="J74" t="str">
        <f>'[19]Cumulative Stats'!A91</f>
        <v>Lofton</v>
      </c>
      <c r="K74" t="str">
        <f>'[19]Cumulative Stats'!B91</f>
        <v>GB</v>
      </c>
      <c r="L74">
        <f>'[19]Cumulative Stats'!C91</f>
        <v>8</v>
      </c>
      <c r="M74">
        <f>'[19]Cumulative Stats'!D91</f>
        <v>150</v>
      </c>
      <c r="N74" s="11">
        <f>IF(L74=0,0,M74/L74)</f>
        <v>18.75</v>
      </c>
      <c r="O74">
        <f>'[19]Cumulative Stats'!F91</f>
        <v>36</v>
      </c>
      <c r="P74">
        <f>'[19]Cumulative Stats'!G91</f>
        <v>1</v>
      </c>
      <c r="Q74">
        <f>'[19]Cumulative Stats'!H91</f>
        <v>0</v>
      </c>
      <c r="R74" s="16">
        <f>+L74/PASSING!$B$1*16</f>
        <v>32</v>
      </c>
    </row>
    <row r="75" spans="1:18">
      <c r="A75" s="14" t="str">
        <f>'[3]Cumulative Stats'!A78</f>
        <v>Clark</v>
      </c>
      <c r="B75" s="14" t="str">
        <f>'[3]Cumulative Stats'!B78</f>
        <v>Cin</v>
      </c>
      <c r="C75" s="14">
        <f>'[3]Cumulative Stats'!C78</f>
        <v>15</v>
      </c>
      <c r="D75" s="14">
        <f>'[3]Cumulative Stats'!D78</f>
        <v>79</v>
      </c>
      <c r="E75" s="11">
        <f>IF(C75=0,0,D75/C75)</f>
        <v>5.2666666666666666</v>
      </c>
      <c r="F75" s="14">
        <f>'[3]Cumulative Stats'!F78</f>
        <v>10</v>
      </c>
      <c r="G75" s="14">
        <f>'[3]Cumulative Stats'!G78</f>
        <v>0</v>
      </c>
      <c r="H75" s="14">
        <f>'[3]Cumulative Stats'!H78</f>
        <v>1</v>
      </c>
      <c r="I75" s="14">
        <f>IF(C75&gt;0,1,0)</f>
        <v>1</v>
      </c>
      <c r="J75" s="14" t="str">
        <f>'[18]Cumulative Stats'!A101</f>
        <v>Scott</v>
      </c>
      <c r="K75" s="14" t="str">
        <f>'[18]Cumulative Stats'!B101</f>
        <v>Det</v>
      </c>
      <c r="L75" s="14">
        <f>'[18]Cumulative Stats'!C101</f>
        <v>8</v>
      </c>
      <c r="M75" s="14">
        <f>'[18]Cumulative Stats'!D101</f>
        <v>109</v>
      </c>
      <c r="N75" s="11">
        <f>IF(L75=0,0,M75/L75)</f>
        <v>13.625</v>
      </c>
      <c r="O75" s="14">
        <f>'[18]Cumulative Stats'!F101</f>
        <v>18</v>
      </c>
      <c r="P75" s="14">
        <f>'[18]Cumulative Stats'!G101</f>
        <v>0</v>
      </c>
      <c r="Q75" s="14">
        <f>'[18]Cumulative Stats'!H101</f>
        <v>0</v>
      </c>
      <c r="R75" s="16">
        <f>+L75/PASSING!$B$1*16</f>
        <v>32</v>
      </c>
    </row>
    <row r="76" spans="1:18">
      <c r="A76" t="str">
        <f>'[4]Cumulative Stats'!A79</f>
        <v>Miller,C</v>
      </c>
      <c r="B76" t="str">
        <f>'[4]Cumulative Stats'!B79</f>
        <v>Cle</v>
      </c>
      <c r="C76">
        <f>'[4]Cumulative Stats'!C79</f>
        <v>29</v>
      </c>
      <c r="D76">
        <f>'[4]Cumulative Stats'!D79</f>
        <v>71</v>
      </c>
      <c r="E76" s="11">
        <f>IF(C76=0,0,D76/C76)</f>
        <v>2.4482758620689653</v>
      </c>
      <c r="F76">
        <f>'[4]Cumulative Stats'!F79</f>
        <v>14</v>
      </c>
      <c r="G76">
        <f>'[4]Cumulative Stats'!G79</f>
        <v>3</v>
      </c>
      <c r="H76">
        <f>'[4]Cumulative Stats'!H79</f>
        <v>0</v>
      </c>
      <c r="I76" s="14">
        <f>IF(C76&gt;0,1,0)</f>
        <v>1</v>
      </c>
      <c r="J76" s="78" t="str">
        <f>'[9]Cumulative Stats'!A96</f>
        <v>Johnson</v>
      </c>
      <c r="K76" s="14" t="str">
        <f>'[9]Cumulative Stats'!B96</f>
        <v>NE</v>
      </c>
      <c r="L76" s="14">
        <f>'[9]Cumulative Stats'!C96</f>
        <v>8</v>
      </c>
      <c r="M76" s="14">
        <f>'[9]Cumulative Stats'!D96</f>
        <v>108</v>
      </c>
      <c r="N76" s="11">
        <f>IF(L76=0,0,M76/L76)</f>
        <v>13.5</v>
      </c>
      <c r="O76" s="14">
        <f>'[9]Cumulative Stats'!F96</f>
        <v>18</v>
      </c>
      <c r="P76" s="14">
        <f>'[9]Cumulative Stats'!G96</f>
        <v>1</v>
      </c>
      <c r="Q76" s="14">
        <f>'[9]Cumulative Stats'!H96</f>
        <v>0</v>
      </c>
      <c r="R76" s="16">
        <f>+L76/PASSING!$B$1*16</f>
        <v>32</v>
      </c>
    </row>
    <row r="77" spans="1:18">
      <c r="A77" s="14" t="str">
        <f>'[17]Cumulative Stats'!A84</f>
        <v>Pearson,D</v>
      </c>
      <c r="B77" s="14" t="str">
        <f>'[17]Cumulative Stats'!B84</f>
        <v>Dal</v>
      </c>
      <c r="C77" s="14">
        <f>'[17]Cumulative Stats'!C84</f>
        <v>3</v>
      </c>
      <c r="D77" s="14">
        <f>'[17]Cumulative Stats'!D84</f>
        <v>70</v>
      </c>
      <c r="E77" s="11">
        <f>IF(C77=0,0,D77/C77)</f>
        <v>23.333333333333332</v>
      </c>
      <c r="F77" s="14">
        <f>'[17]Cumulative Stats'!F84</f>
        <v>33</v>
      </c>
      <c r="G77" s="14">
        <f>'[17]Cumulative Stats'!G84</f>
        <v>0</v>
      </c>
      <c r="H77" s="14">
        <f>'[17]Cumulative Stats'!H84</f>
        <v>0</v>
      </c>
      <c r="I77" s="14">
        <f>IF(C77&gt;0,1,0)</f>
        <v>1</v>
      </c>
      <c r="J77" s="14" t="str">
        <f>'[15]Cumulative Stats'!A99</f>
        <v>Ryckman</v>
      </c>
      <c r="K77" s="14" t="str">
        <f>'[15]Cumulative Stats'!B99</f>
        <v>Atl</v>
      </c>
      <c r="L77" s="14">
        <f>'[15]Cumulative Stats'!C99</f>
        <v>8</v>
      </c>
      <c r="M77" s="14">
        <f>'[15]Cumulative Stats'!D99</f>
        <v>104</v>
      </c>
      <c r="N77" s="11">
        <f>IF(L77=0,0,M77/L77)</f>
        <v>13</v>
      </c>
      <c r="O77" s="14">
        <f>'[15]Cumulative Stats'!F99</f>
        <v>35</v>
      </c>
      <c r="P77" s="14">
        <f>'[15]Cumulative Stats'!G99</f>
        <v>0</v>
      </c>
      <c r="Q77" s="14">
        <f>'[15]Cumulative Stats'!H99</f>
        <v>1</v>
      </c>
      <c r="R77" s="16">
        <f>+L77/PASSING!$B$1*16</f>
        <v>32</v>
      </c>
    </row>
    <row r="78" spans="1:18">
      <c r="A78" t="str">
        <f>'[13]Cumulative Stats'!A79</f>
        <v>Fouts</v>
      </c>
      <c r="B78" t="str">
        <f>'[13]Cumulative Stats'!B79</f>
        <v>SD</v>
      </c>
      <c r="C78">
        <f>'[13]Cumulative Stats'!C79</f>
        <v>7</v>
      </c>
      <c r="D78">
        <f>'[13]Cumulative Stats'!D79</f>
        <v>67</v>
      </c>
      <c r="E78" s="11">
        <f>IF(C78=0,0,D78/C78)</f>
        <v>9.5714285714285712</v>
      </c>
      <c r="F78">
        <f>'[13]Cumulative Stats'!F79</f>
        <v>23</v>
      </c>
      <c r="G78">
        <f>'[13]Cumulative Stats'!G79</f>
        <v>0</v>
      </c>
      <c r="H78">
        <f>'[13]Cumulative Stats'!H79</f>
        <v>2</v>
      </c>
      <c r="I78" s="14">
        <f>IF(C78&gt;0,1,0)</f>
        <v>1</v>
      </c>
      <c r="J78" s="14" t="str">
        <f>'[3]Cumulative Stats'!A98</f>
        <v>Griffin,A</v>
      </c>
      <c r="K78" s="14" t="str">
        <f>'[3]Cumulative Stats'!B98</f>
        <v>Cin</v>
      </c>
      <c r="L78" s="14">
        <f>'[3]Cumulative Stats'!C98</f>
        <v>8</v>
      </c>
      <c r="M78" s="14">
        <f>'[3]Cumulative Stats'!D98</f>
        <v>98</v>
      </c>
      <c r="N78" s="11">
        <f>IF(L78=0,0,M78/L78)</f>
        <v>12.25</v>
      </c>
      <c r="O78" s="14">
        <f>'[3]Cumulative Stats'!F98</f>
        <v>27</v>
      </c>
      <c r="P78" s="14">
        <f>'[3]Cumulative Stats'!G98</f>
        <v>0</v>
      </c>
      <c r="Q78" s="14">
        <f>'[3]Cumulative Stats'!H98</f>
        <v>1</v>
      </c>
      <c r="R78" s="16">
        <f>+L78/PASSING!$B$1*16</f>
        <v>32</v>
      </c>
    </row>
    <row r="79" spans="1:18">
      <c r="A79" t="str">
        <f>'[7]Cumulative Stats'!A79</f>
        <v>Belton</v>
      </c>
      <c r="B79" t="str">
        <f>'[7]Cumulative Stats'!B79</f>
        <v>KC</v>
      </c>
      <c r="C79">
        <f>'[7]Cumulative Stats'!C79</f>
        <v>7</v>
      </c>
      <c r="D79">
        <f>'[7]Cumulative Stats'!D79</f>
        <v>67</v>
      </c>
      <c r="E79" s="11">
        <f>IF(C79=0,0,D79/C79)</f>
        <v>9.5714285714285712</v>
      </c>
      <c r="F79">
        <f>'[7]Cumulative Stats'!F79</f>
        <v>18</v>
      </c>
      <c r="G79">
        <f>'[7]Cumulative Stats'!G79</f>
        <v>0</v>
      </c>
      <c r="H79">
        <f>'[7]Cumulative Stats'!H79</f>
        <v>0</v>
      </c>
      <c r="I79" s="14">
        <f>IF(C79&gt;0,1,0)</f>
        <v>1</v>
      </c>
      <c r="J79" t="str">
        <f>'[2]Cumulative Stats'!A94</f>
        <v>Gant</v>
      </c>
      <c r="K79" t="str">
        <f>'[2]Cumulative Stats'!B94</f>
        <v>Buf</v>
      </c>
      <c r="L79">
        <f>'[2]Cumulative Stats'!C94</f>
        <v>8</v>
      </c>
      <c r="M79">
        <f>'[2]Cumulative Stats'!D94</f>
        <v>95</v>
      </c>
      <c r="N79" s="11">
        <f>IF(L79=0,0,M79/L79)</f>
        <v>11.875</v>
      </c>
      <c r="O79">
        <f>'[2]Cumulative Stats'!F94</f>
        <v>48</v>
      </c>
      <c r="P79">
        <f>'[2]Cumulative Stats'!G94</f>
        <v>0</v>
      </c>
      <c r="Q79">
        <f>'[2]Cumulative Stats'!H94</f>
        <v>0</v>
      </c>
      <c r="R79" s="16">
        <f>+L79/PASSING!$B$1*16</f>
        <v>32</v>
      </c>
    </row>
    <row r="80" spans="1:18">
      <c r="A80" t="str">
        <f>'[10]Cumulative Stats'!A78</f>
        <v>Gaines</v>
      </c>
      <c r="B80" t="str">
        <f>'[10]Cumulative Stats'!B78</f>
        <v>NYJ</v>
      </c>
      <c r="C80">
        <f>'[10]Cumulative Stats'!C78</f>
        <v>18</v>
      </c>
      <c r="D80">
        <f>'[10]Cumulative Stats'!D78</f>
        <v>67</v>
      </c>
      <c r="E80" s="11">
        <f>IF(C80=0,0,D80/C80)</f>
        <v>3.7222222222222223</v>
      </c>
      <c r="F80">
        <f>'[10]Cumulative Stats'!F78</f>
        <v>33</v>
      </c>
      <c r="G80">
        <f>'[10]Cumulative Stats'!G78</f>
        <v>0</v>
      </c>
      <c r="H80">
        <f>'[10]Cumulative Stats'!H78</f>
        <v>0</v>
      </c>
      <c r="I80" s="14">
        <f>IF(C80&gt;0,1,0)</f>
        <v>1</v>
      </c>
      <c r="J80" s="14" t="str">
        <f>'[17]Cumulative Stats'!A91</f>
        <v>Dorsett</v>
      </c>
      <c r="K80" s="14" t="str">
        <f>'[17]Cumulative Stats'!B91</f>
        <v>Dal</v>
      </c>
      <c r="L80" s="14">
        <f>'[17]Cumulative Stats'!C91</f>
        <v>8</v>
      </c>
      <c r="M80" s="14">
        <f>'[17]Cumulative Stats'!D91</f>
        <v>40</v>
      </c>
      <c r="N80" s="11">
        <f>IF(L80=0,0,M80/L80)</f>
        <v>5</v>
      </c>
      <c r="O80" s="14">
        <f>'[17]Cumulative Stats'!F91</f>
        <v>11</v>
      </c>
      <c r="P80" s="14">
        <f>'[17]Cumulative Stats'!G91</f>
        <v>0</v>
      </c>
      <c r="Q80" s="14">
        <f>'[17]Cumulative Stats'!H91</f>
        <v>0</v>
      </c>
      <c r="R80" s="16">
        <f>+L80/PASSING!$B$1*16</f>
        <v>32</v>
      </c>
    </row>
    <row r="81" spans="1:18">
      <c r="A81" t="str">
        <f>'[12]Cumulative Stats'!A82</f>
        <v>Moser</v>
      </c>
      <c r="B81" t="str">
        <f>'[12]Cumulative Stats'!B82</f>
        <v>Pit</v>
      </c>
      <c r="C81">
        <f>'[12]Cumulative Stats'!C82</f>
        <v>12</v>
      </c>
      <c r="D81">
        <f>'[12]Cumulative Stats'!D82</f>
        <v>66</v>
      </c>
      <c r="E81" s="11">
        <f>IF(C81=0,0,D81/C81)</f>
        <v>5.5</v>
      </c>
      <c r="F81">
        <f>'[12]Cumulative Stats'!F82</f>
        <v>18</v>
      </c>
      <c r="G81">
        <f>'[12]Cumulative Stats'!G82</f>
        <v>1</v>
      </c>
      <c r="H81">
        <f>'[12]Cumulative Stats'!H82</f>
        <v>0</v>
      </c>
      <c r="I81" s="14">
        <f>IF(C81&gt;0,1,0)</f>
        <v>1</v>
      </c>
      <c r="J81" s="14" t="str">
        <f>'[20]Cumulative Stats'!A101</f>
        <v>Nelson</v>
      </c>
      <c r="K81" s="14" t="str">
        <f>'[20]Cumulative Stats'!B101</f>
        <v>LA</v>
      </c>
      <c r="L81" s="14">
        <f>'[20]Cumulative Stats'!C101</f>
        <v>7</v>
      </c>
      <c r="M81" s="14">
        <f>'[20]Cumulative Stats'!D101</f>
        <v>150</v>
      </c>
      <c r="N81" s="11">
        <f>IF(L81=0,0,M81/L81)</f>
        <v>21.428571428571427</v>
      </c>
      <c r="O81" s="14">
        <f>'[20]Cumulative Stats'!F101</f>
        <v>37</v>
      </c>
      <c r="P81" s="14">
        <f>'[20]Cumulative Stats'!G101</f>
        <v>0</v>
      </c>
      <c r="Q81" s="14">
        <f>'[20]Cumulative Stats'!H101</f>
        <v>0</v>
      </c>
      <c r="R81" s="16">
        <f>+L81/PASSING!$B$1*16</f>
        <v>28</v>
      </c>
    </row>
    <row r="82" spans="1:18">
      <c r="A82" s="78" t="s">
        <v>213</v>
      </c>
      <c r="B82" s="14" t="s">
        <v>214</v>
      </c>
      <c r="C82" s="14">
        <f>+$C$353</f>
        <v>19</v>
      </c>
      <c r="D82" s="14">
        <f>+$D$353</f>
        <v>66</v>
      </c>
      <c r="E82" s="11">
        <f>IF(C82=0,0,D82/C82)</f>
        <v>3.4736842105263159</v>
      </c>
      <c r="F82" s="14">
        <f>+$F$353</f>
        <v>9</v>
      </c>
      <c r="G82" s="14">
        <f>+$G$353</f>
        <v>1</v>
      </c>
      <c r="H82" s="14">
        <f>+$H$353</f>
        <v>0</v>
      </c>
      <c r="I82" s="14">
        <f>IF(C82&gt;0,1,0)</f>
        <v>1</v>
      </c>
      <c r="J82" t="str">
        <f>'[23]Cumulative Stats'!A100</f>
        <v>Robinson</v>
      </c>
      <c r="K82" t="str">
        <f>'[23]Cumulative Stats'!B100</f>
        <v>NYG</v>
      </c>
      <c r="L82">
        <f>'[23]Cumulative Stats'!C100</f>
        <v>7</v>
      </c>
      <c r="M82">
        <f>'[23]Cumulative Stats'!D100</f>
        <v>138</v>
      </c>
      <c r="N82" s="11">
        <f>IF(L82=0,0,M82/L82)</f>
        <v>19.714285714285715</v>
      </c>
      <c r="O82">
        <f>'[23]Cumulative Stats'!F100</f>
        <v>34</v>
      </c>
      <c r="P82">
        <f>'[23]Cumulative Stats'!G100</f>
        <v>0</v>
      </c>
      <c r="Q82">
        <f>'[23]Cumulative Stats'!H100</f>
        <v>0</v>
      </c>
      <c r="R82" s="16">
        <f>+L82/PASSING!$B$1*16</f>
        <v>28</v>
      </c>
    </row>
    <row r="83" spans="1:18">
      <c r="A83" t="str">
        <f>'[21]Cumulative Stats'!A85</f>
        <v>Young</v>
      </c>
      <c r="B83" t="str">
        <f>'[21]Cumulative Stats'!B85</f>
        <v>Min</v>
      </c>
      <c r="C83">
        <f>'[21]Cumulative Stats'!C85</f>
        <v>30</v>
      </c>
      <c r="D83">
        <f>'[21]Cumulative Stats'!D85</f>
        <v>65</v>
      </c>
      <c r="E83" s="11">
        <f>IF(C83=0,0,D83/C83)</f>
        <v>2.1666666666666665</v>
      </c>
      <c r="F83">
        <f>'[21]Cumulative Stats'!F85</f>
        <v>18</v>
      </c>
      <c r="G83">
        <f>'[21]Cumulative Stats'!G85</f>
        <v>0</v>
      </c>
      <c r="H83">
        <f>'[21]Cumulative Stats'!H85</f>
        <v>3</v>
      </c>
      <c r="I83" s="14">
        <f>IF(C83&gt;0,1,0)</f>
        <v>1</v>
      </c>
      <c r="J83" t="str">
        <f>'[10]Cumulative Stats'!A90</f>
        <v>Barkum</v>
      </c>
      <c r="K83" t="str">
        <f>'[10]Cumulative Stats'!B90</f>
        <v>NYJ</v>
      </c>
      <c r="L83">
        <f>'[10]Cumulative Stats'!C90</f>
        <v>7</v>
      </c>
      <c r="M83">
        <f>'[10]Cumulative Stats'!D90</f>
        <v>129</v>
      </c>
      <c r="N83" s="11">
        <f>IF(L83=0,0,M83/L83)</f>
        <v>18.428571428571427</v>
      </c>
      <c r="O83">
        <f>'[10]Cumulative Stats'!F90</f>
        <v>38</v>
      </c>
      <c r="P83">
        <f>'[10]Cumulative Stats'!G90</f>
        <v>0</v>
      </c>
      <c r="Q83">
        <f>'[10]Cumulative Stats'!H90</f>
        <v>0</v>
      </c>
      <c r="R83" s="16">
        <f>+L83/PASSING!$B$1*16</f>
        <v>28</v>
      </c>
    </row>
    <row r="84" spans="1:18">
      <c r="A84" t="str">
        <f>'[26]Cumulative Stats'!A85</f>
        <v>Solomon</v>
      </c>
      <c r="B84" t="str">
        <f>'[26]Cumulative Stats'!B85</f>
        <v>SF</v>
      </c>
      <c r="C84">
        <f>'[26]Cumulative Stats'!C85</f>
        <v>5</v>
      </c>
      <c r="D84">
        <f>'[26]Cumulative Stats'!D85</f>
        <v>63</v>
      </c>
      <c r="E84" s="11">
        <f>IF(C84=0,0,D84/C84)</f>
        <v>12.6</v>
      </c>
      <c r="F84">
        <f>'[26]Cumulative Stats'!F85</f>
        <v>31</v>
      </c>
      <c r="G84">
        <f>'[26]Cumulative Stats'!G85</f>
        <v>0</v>
      </c>
      <c r="H84">
        <f>'[26]Cumulative Stats'!H85</f>
        <v>0</v>
      </c>
      <c r="I84" s="14">
        <f>IF(C84&gt;0,1,0)</f>
        <v>1</v>
      </c>
      <c r="J84" t="str">
        <f>'[27]Cumulative Stats'!A100</f>
        <v>Owens</v>
      </c>
      <c r="K84" t="str">
        <f>'[27]Cumulative Stats'!B100</f>
        <v>TB</v>
      </c>
      <c r="L84">
        <f>'[27]Cumulative Stats'!C100</f>
        <v>7</v>
      </c>
      <c r="M84">
        <f>'[27]Cumulative Stats'!D100</f>
        <v>126</v>
      </c>
      <c r="N84" s="11">
        <f>IF(L84=0,0,M84/L84)</f>
        <v>18</v>
      </c>
      <c r="O84">
        <f>'[27]Cumulative Stats'!F100</f>
        <v>38</v>
      </c>
      <c r="P84">
        <f>'[27]Cumulative Stats'!G100</f>
        <v>0</v>
      </c>
      <c r="Q84">
        <f>'[27]Cumulative Stats'!H100</f>
        <v>1</v>
      </c>
      <c r="R84" s="16">
        <f>+L84/PASSING!$B$1*16</f>
        <v>28</v>
      </c>
    </row>
    <row r="85" spans="1:18">
      <c r="A85" t="str">
        <f>'[11]Cumulative Stats'!A82</f>
        <v>Robiskie</v>
      </c>
      <c r="B85" t="str">
        <f>'[11]Cumulative Stats'!B82</f>
        <v>Oak</v>
      </c>
      <c r="C85">
        <f>'[11]Cumulative Stats'!C82</f>
        <v>18</v>
      </c>
      <c r="D85">
        <f>'[11]Cumulative Stats'!D82</f>
        <v>62</v>
      </c>
      <c r="E85" s="11">
        <f>IF(C85=0,0,D85/C85)</f>
        <v>3.4444444444444446</v>
      </c>
      <c r="F85">
        <f>'[11]Cumulative Stats'!F82</f>
        <v>16</v>
      </c>
      <c r="G85">
        <f>'[11]Cumulative Stats'!G82</f>
        <v>0</v>
      </c>
      <c r="H85">
        <f>'[11]Cumulative Stats'!H82</f>
        <v>0</v>
      </c>
      <c r="I85" s="14">
        <f>IF(C85&gt;0,1,0)</f>
        <v>1</v>
      </c>
      <c r="J85" t="str">
        <f>'[25]Cumulative Stats'!A106</f>
        <v>Stief</v>
      </c>
      <c r="K85" t="str">
        <f>'[25]Cumulative Stats'!B106</f>
        <v>StL</v>
      </c>
      <c r="L85">
        <f>'[25]Cumulative Stats'!C106</f>
        <v>7</v>
      </c>
      <c r="M85">
        <f>'[25]Cumulative Stats'!D106</f>
        <v>122</v>
      </c>
      <c r="N85" s="11">
        <f>IF(L85=0,0,M85/L85)</f>
        <v>17.428571428571427</v>
      </c>
      <c r="O85">
        <f>'[25]Cumulative Stats'!F106</f>
        <v>35</v>
      </c>
      <c r="P85">
        <f>'[25]Cumulative Stats'!G106</f>
        <v>2</v>
      </c>
      <c r="Q85">
        <f>'[25]Cumulative Stats'!H106</f>
        <v>0</v>
      </c>
      <c r="R85" s="16">
        <f>+L85/PASSING!$B$1*16</f>
        <v>28</v>
      </c>
    </row>
    <row r="86" spans="1:18">
      <c r="A86" t="str">
        <f>'[14]Cumulative Stats'!A85</f>
        <v>Zorn</v>
      </c>
      <c r="B86" t="str">
        <f>'[14]Cumulative Stats'!B85</f>
        <v>Sea</v>
      </c>
      <c r="C86">
        <f>'[14]Cumulative Stats'!C85</f>
        <v>19</v>
      </c>
      <c r="D86">
        <f>'[14]Cumulative Stats'!D85</f>
        <v>62</v>
      </c>
      <c r="E86" s="11">
        <f>IF(C86=0,0,D86/C86)</f>
        <v>3.263157894736842</v>
      </c>
      <c r="F86">
        <f>'[14]Cumulative Stats'!F85</f>
        <v>25</v>
      </c>
      <c r="G86">
        <f>'[14]Cumulative Stats'!G85</f>
        <v>0</v>
      </c>
      <c r="H86">
        <f>'[14]Cumulative Stats'!H85</f>
        <v>1</v>
      </c>
      <c r="I86" s="14">
        <f>IF(C86&gt;0,1,0)</f>
        <v>1</v>
      </c>
      <c r="J86" t="str">
        <f>'[2]Cumulative Stats'!A98</f>
        <v>Miller</v>
      </c>
      <c r="K86" t="str">
        <f>'[2]Cumulative Stats'!B98</f>
        <v>Buf</v>
      </c>
      <c r="L86">
        <f>'[2]Cumulative Stats'!C98</f>
        <v>7</v>
      </c>
      <c r="M86">
        <f>'[2]Cumulative Stats'!D98</f>
        <v>114</v>
      </c>
      <c r="N86" s="11">
        <f>IF(L86=0,0,M86/L86)</f>
        <v>16.285714285714285</v>
      </c>
      <c r="O86">
        <f>'[2]Cumulative Stats'!F98</f>
        <v>44</v>
      </c>
      <c r="P86">
        <f>'[2]Cumulative Stats'!G98</f>
        <v>1</v>
      </c>
      <c r="Q86">
        <f>'[2]Cumulative Stats'!H98</f>
        <v>0</v>
      </c>
      <c r="R86" s="16">
        <f>+L86/PASSING!$B$1*16</f>
        <v>28</v>
      </c>
    </row>
    <row r="87" spans="1:18">
      <c r="A87" s="14" t="str">
        <f>'[2]Cumulative Stats'!A77</f>
        <v>Brown</v>
      </c>
      <c r="B87" s="14" t="str">
        <f>'[2]Cumulative Stats'!B77</f>
        <v>Buf</v>
      </c>
      <c r="C87" s="14">
        <f>'[2]Cumulative Stats'!C77</f>
        <v>20</v>
      </c>
      <c r="D87" s="14">
        <f>'[2]Cumulative Stats'!D77</f>
        <v>62</v>
      </c>
      <c r="E87" s="11">
        <f>IF(C87=0,0,D87/C87)</f>
        <v>3.1</v>
      </c>
      <c r="F87" s="14">
        <f>'[2]Cumulative Stats'!F77</f>
        <v>12</v>
      </c>
      <c r="G87" s="14">
        <f>'[2]Cumulative Stats'!G77</f>
        <v>0</v>
      </c>
      <c r="H87" s="14">
        <f>'[2]Cumulative Stats'!H77</f>
        <v>0</v>
      </c>
      <c r="I87" s="14">
        <f>IF(C87&gt;0,1,0)</f>
        <v>1</v>
      </c>
      <c r="J87" s="14" t="str">
        <f>'[19]Cumulative Stats'!A97</f>
        <v>Thompson</v>
      </c>
      <c r="K87" s="14" t="str">
        <f>'[19]Cumulative Stats'!B97</f>
        <v>GB</v>
      </c>
      <c r="L87" s="14">
        <f>'[19]Cumulative Stats'!C97</f>
        <v>7</v>
      </c>
      <c r="M87" s="14">
        <f>'[19]Cumulative Stats'!D97</f>
        <v>111</v>
      </c>
      <c r="N87" s="11">
        <f>IF(L87=0,0,M87/L87)</f>
        <v>15.857142857142858</v>
      </c>
      <c r="O87" s="14">
        <f>'[19]Cumulative Stats'!F97</f>
        <v>38</v>
      </c>
      <c r="P87" s="14">
        <f>'[19]Cumulative Stats'!G97</f>
        <v>0</v>
      </c>
      <c r="Q87" s="14">
        <f>'[19]Cumulative Stats'!H97</f>
        <v>0</v>
      </c>
      <c r="R87" s="16">
        <f>+L87/PASSING!$B$1*16</f>
        <v>28</v>
      </c>
    </row>
    <row r="88" spans="1:18">
      <c r="A88" t="str">
        <f>'[27]Cumulative Stats'!A77</f>
        <v>Carter</v>
      </c>
      <c r="B88" t="str">
        <f>'[27]Cumulative Stats'!B77</f>
        <v>TB</v>
      </c>
      <c r="C88">
        <f>'[27]Cumulative Stats'!C77</f>
        <v>16</v>
      </c>
      <c r="D88">
        <f>'[27]Cumulative Stats'!D77</f>
        <v>61</v>
      </c>
      <c r="E88" s="11">
        <f>IF(C88=0,0,D88/C88)</f>
        <v>3.8125</v>
      </c>
      <c r="F88">
        <f>'[27]Cumulative Stats'!F77</f>
        <v>12</v>
      </c>
      <c r="G88">
        <f>'[27]Cumulative Stats'!G77</f>
        <v>0</v>
      </c>
      <c r="H88">
        <f>'[27]Cumulative Stats'!H77</f>
        <v>1</v>
      </c>
      <c r="I88" s="14">
        <f>IF(C88&gt;0,1,0)</f>
        <v>1</v>
      </c>
      <c r="J88" s="14" t="str">
        <f>'[9]Cumulative Stats'!A92</f>
        <v>Francis</v>
      </c>
      <c r="K88" s="14" t="str">
        <f>'[9]Cumulative Stats'!B92</f>
        <v>NE</v>
      </c>
      <c r="L88" s="14">
        <f>'[9]Cumulative Stats'!C92</f>
        <v>7</v>
      </c>
      <c r="M88" s="14">
        <f>'[9]Cumulative Stats'!D92</f>
        <v>105</v>
      </c>
      <c r="N88" s="11">
        <f>IF(L88=0,0,M88/L88)</f>
        <v>15</v>
      </c>
      <c r="O88" s="14">
        <f>'[9]Cumulative Stats'!F92</f>
        <v>26</v>
      </c>
      <c r="P88" s="14">
        <f>'[9]Cumulative Stats'!G92</f>
        <v>0</v>
      </c>
      <c r="Q88" s="14">
        <f>'[9]Cumulative Stats'!H92</f>
        <v>0</v>
      </c>
      <c r="R88" s="16">
        <f>+L88/PASSING!$B$1*16</f>
        <v>28</v>
      </c>
    </row>
    <row r="89" spans="1:18">
      <c r="A89" s="14" t="str">
        <f>'[17]Cumulative Stats'!A78</f>
        <v>Dennison</v>
      </c>
      <c r="B89" s="14" t="str">
        <f>'[17]Cumulative Stats'!B78</f>
        <v>Dal</v>
      </c>
      <c r="C89" s="14">
        <f>'[17]Cumulative Stats'!C78</f>
        <v>9</v>
      </c>
      <c r="D89" s="14">
        <f>'[17]Cumulative Stats'!D78</f>
        <v>60</v>
      </c>
      <c r="E89" s="11">
        <f>IF(C89=0,0,D89/C89)</f>
        <v>6.666666666666667</v>
      </c>
      <c r="F89" s="14">
        <f>'[17]Cumulative Stats'!F78</f>
        <v>19</v>
      </c>
      <c r="G89" s="14">
        <f>'[17]Cumulative Stats'!G78</f>
        <v>0</v>
      </c>
      <c r="H89" s="14">
        <f>'[17]Cumulative Stats'!H78</f>
        <v>0</v>
      </c>
      <c r="I89" s="14">
        <f>IF(C89&gt;0,1,0)</f>
        <v>1</v>
      </c>
      <c r="J89" t="str">
        <f>'[14]Cumulative Stats'!A102</f>
        <v>Testerman</v>
      </c>
      <c r="K89" t="str">
        <f>'[14]Cumulative Stats'!B102</f>
        <v>Sea</v>
      </c>
      <c r="L89">
        <f>'[14]Cumulative Stats'!C102</f>
        <v>7</v>
      </c>
      <c r="M89">
        <f>'[14]Cumulative Stats'!D102</f>
        <v>98</v>
      </c>
      <c r="N89" s="11">
        <f>IF(L89=0,0,M89/L89)</f>
        <v>14</v>
      </c>
      <c r="O89">
        <f>'[14]Cumulative Stats'!F102</f>
        <v>19</v>
      </c>
      <c r="P89">
        <f>'[14]Cumulative Stats'!G102</f>
        <v>1</v>
      </c>
      <c r="Q89">
        <f>'[14]Cumulative Stats'!H102</f>
        <v>0</v>
      </c>
      <c r="R89" s="16">
        <f>+L89/PASSING!$B$1*16</f>
        <v>28</v>
      </c>
    </row>
    <row r="90" spans="1:18">
      <c r="A90" t="str">
        <f>'[23]Cumulative Stats'!A88</f>
        <v>Taylor</v>
      </c>
      <c r="B90" t="str">
        <f>'[23]Cumulative Stats'!B88</f>
        <v>NYG</v>
      </c>
      <c r="C90">
        <f>'[23]Cumulative Stats'!C88</f>
        <v>11</v>
      </c>
      <c r="D90">
        <f>'[23]Cumulative Stats'!D88</f>
        <v>59</v>
      </c>
      <c r="E90" s="11">
        <f>IF(C90=0,0,D90/C90)</f>
        <v>5.3636363636363633</v>
      </c>
      <c r="F90">
        <f>'[23]Cumulative Stats'!F88</f>
        <v>22</v>
      </c>
      <c r="G90">
        <f>'[23]Cumulative Stats'!G88</f>
        <v>0</v>
      </c>
      <c r="H90">
        <f>'[23]Cumulative Stats'!H88</f>
        <v>0</v>
      </c>
      <c r="I90" s="14">
        <f>IF(C90&gt;0,1,0)</f>
        <v>1</v>
      </c>
      <c r="J90" s="78" t="str">
        <f>'[11]Cumulative Stats'!A99</f>
        <v>van Eeghen</v>
      </c>
      <c r="K90" s="78" t="str">
        <f>'[11]Cumulative Stats'!B99</f>
        <v>Oak</v>
      </c>
      <c r="L90" s="78">
        <f>'[11]Cumulative Stats'!C99</f>
        <v>7</v>
      </c>
      <c r="M90" s="78">
        <f>'[11]Cumulative Stats'!D99</f>
        <v>89</v>
      </c>
      <c r="N90" s="11">
        <f>IF(L90=0,0,M90/L90)</f>
        <v>12.714285714285714</v>
      </c>
      <c r="O90" s="78">
        <f>'[11]Cumulative Stats'!F99</f>
        <v>23</v>
      </c>
      <c r="P90" s="78">
        <f>'[11]Cumulative Stats'!G99</f>
        <v>0</v>
      </c>
      <c r="Q90" s="78">
        <f>'[11]Cumulative Stats'!H99</f>
        <v>0</v>
      </c>
      <c r="R90" s="16">
        <f>+L90/PASSING!$B$1*16</f>
        <v>28</v>
      </c>
    </row>
    <row r="91" spans="1:18">
      <c r="A91" t="str">
        <f>'[12]Cumulative Stats'!A84</f>
        <v>Thornton</v>
      </c>
      <c r="B91" t="str">
        <f>'[12]Cumulative Stats'!B84</f>
        <v>Pit</v>
      </c>
      <c r="C91">
        <f>'[12]Cumulative Stats'!C84</f>
        <v>17</v>
      </c>
      <c r="D91">
        <f>'[12]Cumulative Stats'!D84</f>
        <v>57</v>
      </c>
      <c r="E91" s="11">
        <f>IF(C91=0,0,D91/C91)</f>
        <v>3.3529411764705883</v>
      </c>
      <c r="F91">
        <f>'[12]Cumulative Stats'!F84</f>
        <v>11</v>
      </c>
      <c r="G91">
        <f>'[12]Cumulative Stats'!G84</f>
        <v>0</v>
      </c>
      <c r="H91">
        <f>'[12]Cumulative Stats'!H84</f>
        <v>0</v>
      </c>
      <c r="I91" s="14">
        <f>IF(C91&gt;0,1,0)</f>
        <v>1</v>
      </c>
      <c r="J91" s="78" t="str">
        <f>'[11]Cumulative Stats'!A95</f>
        <v>Chester</v>
      </c>
      <c r="K91" s="78" t="str">
        <f>'[11]Cumulative Stats'!B95</f>
        <v>Oak</v>
      </c>
      <c r="L91" s="78">
        <f>'[11]Cumulative Stats'!C95</f>
        <v>7</v>
      </c>
      <c r="M91" s="78">
        <f>'[11]Cumulative Stats'!D95</f>
        <v>87</v>
      </c>
      <c r="N91" s="11">
        <f>IF(L91=0,0,M91/L91)</f>
        <v>12.428571428571429</v>
      </c>
      <c r="O91" s="78">
        <f>'[11]Cumulative Stats'!F95</f>
        <v>30</v>
      </c>
      <c r="P91" s="78">
        <f>'[11]Cumulative Stats'!G95</f>
        <v>1</v>
      </c>
      <c r="Q91" s="78">
        <f>'[11]Cumulative Stats'!H95</f>
        <v>0</v>
      </c>
      <c r="R91" s="16">
        <f>+L91/PASSING!$B$1*16</f>
        <v>28</v>
      </c>
    </row>
    <row r="92" spans="1:18">
      <c r="A92" t="str">
        <f>'[13]Cumulative Stats'!A89</f>
        <v>Woods</v>
      </c>
      <c r="B92" t="str">
        <f>'[13]Cumulative Stats'!B89</f>
        <v>SD</v>
      </c>
      <c r="C92">
        <f>'[13]Cumulative Stats'!C89</f>
        <v>31</v>
      </c>
      <c r="D92">
        <f>'[13]Cumulative Stats'!D89</f>
        <v>57</v>
      </c>
      <c r="E92" s="11">
        <f>IF(C92=0,0,D92/C92)</f>
        <v>1.8387096774193548</v>
      </c>
      <c r="F92">
        <f>'[13]Cumulative Stats'!F89</f>
        <v>9</v>
      </c>
      <c r="G92">
        <f>'[13]Cumulative Stats'!G89</f>
        <v>0</v>
      </c>
      <c r="H92">
        <f>'[13]Cumulative Stats'!H89</f>
        <v>2</v>
      </c>
      <c r="I92" s="14">
        <f>IF(C92&gt;0,1,0)</f>
        <v>1</v>
      </c>
      <c r="J92" s="14" t="str">
        <f>'[1]Cumulative Stats'!A90</f>
        <v>Alston</v>
      </c>
      <c r="K92" s="14" t="str">
        <f>'[1]Cumulative Stats'!B90</f>
        <v>Bal</v>
      </c>
      <c r="L92" s="14">
        <f>'[1]Cumulative Stats'!C90</f>
        <v>7</v>
      </c>
      <c r="M92" s="14">
        <f>'[1]Cumulative Stats'!D90</f>
        <v>81</v>
      </c>
      <c r="N92" s="11">
        <f>IF(L92=0,0,M92/L92)</f>
        <v>11.571428571428571</v>
      </c>
      <c r="O92" s="14">
        <f>'[1]Cumulative Stats'!F90</f>
        <v>24</v>
      </c>
      <c r="P92" s="14">
        <f>'[1]Cumulative Stats'!G90</f>
        <v>0</v>
      </c>
      <c r="Q92" s="14">
        <f>'[1]Cumulative Stats'!H90</f>
        <v>0</v>
      </c>
      <c r="R92" s="16">
        <f>+L92/PASSING!$B$1*16</f>
        <v>28</v>
      </c>
    </row>
    <row r="93" spans="1:18">
      <c r="A93" s="14" t="str">
        <f>'[20]Cumulative Stats'!A86</f>
        <v>Nelson</v>
      </c>
      <c r="B93" s="14" t="str">
        <f>'[20]Cumulative Stats'!B86</f>
        <v>LA</v>
      </c>
      <c r="C93" s="14">
        <f>'[20]Cumulative Stats'!C86</f>
        <v>4</v>
      </c>
      <c r="D93" s="14">
        <f>'[20]Cumulative Stats'!D86</f>
        <v>56</v>
      </c>
      <c r="E93" s="11">
        <f>IF(C93=0,0,D93/C93)</f>
        <v>14</v>
      </c>
      <c r="F93" s="14">
        <f>'[20]Cumulative Stats'!F86</f>
        <v>18</v>
      </c>
      <c r="G93" s="14">
        <f>'[20]Cumulative Stats'!G86</f>
        <v>0</v>
      </c>
      <c r="H93" s="14">
        <f>'[20]Cumulative Stats'!H86</f>
        <v>0</v>
      </c>
      <c r="I93" s="14">
        <f>IF(C93&gt;0,1,0)</f>
        <v>1</v>
      </c>
      <c r="J93" s="14" t="str">
        <f>'[15]Cumulative Stats'!A95</f>
        <v>Jenkins</v>
      </c>
      <c r="K93" s="14" t="str">
        <f>'[15]Cumulative Stats'!B95</f>
        <v>Atl</v>
      </c>
      <c r="L93" s="14">
        <f>'[15]Cumulative Stats'!C95</f>
        <v>7</v>
      </c>
      <c r="M93" s="14">
        <f>'[15]Cumulative Stats'!D95</f>
        <v>77</v>
      </c>
      <c r="N93" s="11">
        <f>IF(L93=0,0,M93/L93)</f>
        <v>11</v>
      </c>
      <c r="O93" s="14">
        <f>'[15]Cumulative Stats'!F95</f>
        <v>27</v>
      </c>
      <c r="P93" s="14">
        <f>'[15]Cumulative Stats'!G95</f>
        <v>0</v>
      </c>
      <c r="Q93" s="14">
        <f>'[15]Cumulative Stats'!H95</f>
        <v>0</v>
      </c>
      <c r="R93" s="16">
        <f>+L93/PASSING!$B$1*16</f>
        <v>28</v>
      </c>
    </row>
    <row r="94" spans="1:18">
      <c r="A94" t="str">
        <f>'[10]Cumulative Stats'!A79</f>
        <v>Harper</v>
      </c>
      <c r="B94" t="str">
        <f>'[10]Cumulative Stats'!B79</f>
        <v>NYJ</v>
      </c>
      <c r="C94">
        <f>'[10]Cumulative Stats'!C79</f>
        <v>11</v>
      </c>
      <c r="D94">
        <f>'[10]Cumulative Stats'!D79</f>
        <v>54</v>
      </c>
      <c r="E94" s="11">
        <f>IF(C94=0,0,D94/C94)</f>
        <v>4.9090909090909092</v>
      </c>
      <c r="F94">
        <f>'[10]Cumulative Stats'!F79</f>
        <v>20</v>
      </c>
      <c r="G94">
        <f>'[10]Cumulative Stats'!G79</f>
        <v>0</v>
      </c>
      <c r="H94">
        <f>'[10]Cumulative Stats'!H79</f>
        <v>0</v>
      </c>
      <c r="I94" s="14">
        <f>IF(C94&gt;0,1,0)</f>
        <v>1</v>
      </c>
      <c r="J94" t="str">
        <f>'[26]Cumulative Stats'!A99</f>
        <v>Simpson</v>
      </c>
      <c r="K94" t="str">
        <f>'[26]Cumulative Stats'!B99</f>
        <v>SF</v>
      </c>
      <c r="L94">
        <f>'[26]Cumulative Stats'!C99</f>
        <v>7</v>
      </c>
      <c r="M94">
        <f>'[26]Cumulative Stats'!D99</f>
        <v>75</v>
      </c>
      <c r="N94" s="11">
        <f>IF(L94=0,0,M94/L94)</f>
        <v>10.714285714285714</v>
      </c>
      <c r="O94">
        <f>'[26]Cumulative Stats'!F99</f>
        <v>14</v>
      </c>
      <c r="P94">
        <f>'[26]Cumulative Stats'!G99</f>
        <v>1</v>
      </c>
      <c r="Q94">
        <f>'[26]Cumulative Stats'!H99</f>
        <v>0</v>
      </c>
      <c r="R94" s="16">
        <f>+L94/PASSING!$B$1*16</f>
        <v>28</v>
      </c>
    </row>
    <row r="95" spans="1:18">
      <c r="A95" s="14" t="str">
        <f>'[8]Cumulative Stats'!A81</f>
        <v>Harris,L</v>
      </c>
      <c r="B95" s="14" t="str">
        <f>'[8]Cumulative Stats'!B81</f>
        <v>Mia</v>
      </c>
      <c r="C95" s="14">
        <f>'[8]Cumulative Stats'!C81</f>
        <v>26</v>
      </c>
      <c r="D95" s="14">
        <f>'[8]Cumulative Stats'!D81</f>
        <v>54</v>
      </c>
      <c r="E95" s="11">
        <f>IF(C95=0,0,D95/C95)</f>
        <v>2.0769230769230771</v>
      </c>
      <c r="F95" s="14">
        <f>'[8]Cumulative Stats'!F81</f>
        <v>7</v>
      </c>
      <c r="G95" s="14">
        <f>'[8]Cumulative Stats'!G81</f>
        <v>0</v>
      </c>
      <c r="H95" s="14">
        <f>'[8]Cumulative Stats'!H81</f>
        <v>1</v>
      </c>
      <c r="I95" s="14">
        <f>IF(C95&gt;0,1,0)</f>
        <v>1</v>
      </c>
      <c r="J95" t="str">
        <f>'[9]Cumulative Stats'!A91</f>
        <v>Cunningham</v>
      </c>
      <c r="K95" t="str">
        <f>'[9]Cumulative Stats'!B91</f>
        <v>NE</v>
      </c>
      <c r="L95">
        <f>'[9]Cumulative Stats'!C91</f>
        <v>7</v>
      </c>
      <c r="M95">
        <f>'[9]Cumulative Stats'!D91</f>
        <v>71</v>
      </c>
      <c r="N95" s="11">
        <f>IF(L95=0,0,M95/L95)</f>
        <v>10.142857142857142</v>
      </c>
      <c r="O95">
        <f>'[9]Cumulative Stats'!F91</f>
        <v>19</v>
      </c>
      <c r="P95">
        <f>'[9]Cumulative Stats'!G91</f>
        <v>3</v>
      </c>
      <c r="Q95">
        <f>'[9]Cumulative Stats'!H91</f>
        <v>0</v>
      </c>
      <c r="R95" s="16">
        <f>+L95/PASSING!$B$1*16</f>
        <v>28</v>
      </c>
    </row>
    <row r="96" spans="1:18">
      <c r="A96" s="14" t="str">
        <f>'[15]Cumulative Stats'!A85</f>
        <v>Strong</v>
      </c>
      <c r="B96" s="14" t="str">
        <f>'[15]Cumulative Stats'!B85</f>
        <v>Atl</v>
      </c>
      <c r="C96" s="14">
        <f>'[15]Cumulative Stats'!C85</f>
        <v>9</v>
      </c>
      <c r="D96" s="14">
        <f>'[15]Cumulative Stats'!D85</f>
        <v>49</v>
      </c>
      <c r="E96" s="11">
        <f>IF(C96=0,0,D96/C96)</f>
        <v>5.4444444444444446</v>
      </c>
      <c r="F96" s="14">
        <f>'[15]Cumulative Stats'!F85</f>
        <v>16</v>
      </c>
      <c r="G96" s="14">
        <f>'[15]Cumulative Stats'!G85</f>
        <v>1</v>
      </c>
      <c r="H96" s="14">
        <f>'[15]Cumulative Stats'!H85</f>
        <v>0</v>
      </c>
      <c r="I96" s="14">
        <f>IF(C96&gt;0,1,0)</f>
        <v>1</v>
      </c>
      <c r="J96" s="14" t="str">
        <f>'[1]Cumulative Stats'!A98</f>
        <v>McCauley</v>
      </c>
      <c r="K96" s="14" t="str">
        <f>'[1]Cumulative Stats'!B98</f>
        <v>Bal</v>
      </c>
      <c r="L96" s="14">
        <f>'[1]Cumulative Stats'!C98</f>
        <v>7</v>
      </c>
      <c r="M96" s="14">
        <f>'[1]Cumulative Stats'!D98</f>
        <v>64</v>
      </c>
      <c r="N96" s="11">
        <f>IF(L96=0,0,M96/L96)</f>
        <v>9.1428571428571423</v>
      </c>
      <c r="O96" s="14">
        <f>'[1]Cumulative Stats'!F98</f>
        <v>16</v>
      </c>
      <c r="P96" s="14">
        <f>'[1]Cumulative Stats'!G98</f>
        <v>1</v>
      </c>
      <c r="Q96" s="14">
        <f>'[1]Cumulative Stats'!H98</f>
        <v>0</v>
      </c>
      <c r="R96" s="16">
        <f>+L96/PASSING!$B$1*16</f>
        <v>28</v>
      </c>
    </row>
    <row r="97" spans="1:18">
      <c r="A97" s="14" t="str">
        <f>'[20]Cumulative Stats'!A88</f>
        <v>Tyler</v>
      </c>
      <c r="B97" s="14" t="str">
        <f>'[20]Cumulative Stats'!B88</f>
        <v>LA</v>
      </c>
      <c r="C97" s="14">
        <f>'[20]Cumulative Stats'!C88</f>
        <v>16</v>
      </c>
      <c r="D97" s="14">
        <f>'[20]Cumulative Stats'!D88</f>
        <v>49</v>
      </c>
      <c r="E97" s="11">
        <f>IF(C97=0,0,D97/C97)</f>
        <v>3.0625</v>
      </c>
      <c r="F97" s="14">
        <f>'[20]Cumulative Stats'!F88</f>
        <v>16</v>
      </c>
      <c r="G97" s="14">
        <f>'[20]Cumulative Stats'!G88</f>
        <v>0</v>
      </c>
      <c r="H97" s="14">
        <f>'[20]Cumulative Stats'!H88</f>
        <v>2</v>
      </c>
      <c r="I97" s="14">
        <f>IF(C97&gt;0,1,0)</f>
        <v>1</v>
      </c>
      <c r="J97" s="14" t="str">
        <f>'[5]Cumulative Stats'!A94</f>
        <v>Keyworth</v>
      </c>
      <c r="K97" s="14" t="str">
        <f>'[5]Cumulative Stats'!B94</f>
        <v>Den</v>
      </c>
      <c r="L97" s="14">
        <f>'[5]Cumulative Stats'!C94</f>
        <v>7</v>
      </c>
      <c r="M97" s="14">
        <f>'[5]Cumulative Stats'!D94</f>
        <v>64</v>
      </c>
      <c r="N97" s="11">
        <f>IF(L97=0,0,M97/L97)</f>
        <v>9.1428571428571423</v>
      </c>
      <c r="O97" s="14">
        <f>'[5]Cumulative Stats'!F94</f>
        <v>20</v>
      </c>
      <c r="P97" s="14">
        <f>'[5]Cumulative Stats'!G94</f>
        <v>0</v>
      </c>
      <c r="Q97" s="14">
        <f>'[5]Cumulative Stats'!H94</f>
        <v>0</v>
      </c>
      <c r="R97" s="16">
        <f>+L97/PASSING!$B$1*16</f>
        <v>28</v>
      </c>
    </row>
    <row r="98" spans="1:18">
      <c r="A98" s="14" t="str">
        <f>'[5]Cumulative Stats'!A80</f>
        <v>Lytle</v>
      </c>
      <c r="B98" s="14" t="str">
        <f>'[5]Cumulative Stats'!B80</f>
        <v>Den</v>
      </c>
      <c r="C98" s="14">
        <f>'[5]Cumulative Stats'!C80</f>
        <v>8</v>
      </c>
      <c r="D98" s="14">
        <f>'[5]Cumulative Stats'!D80</f>
        <v>48</v>
      </c>
      <c r="E98" s="11">
        <f>IF(C98=0,0,D98/C98)</f>
        <v>6</v>
      </c>
      <c r="F98" s="14">
        <f>'[5]Cumulative Stats'!F80</f>
        <v>21</v>
      </c>
      <c r="G98" s="14">
        <f>'[5]Cumulative Stats'!G80</f>
        <v>0</v>
      </c>
      <c r="H98" s="14">
        <f>'[5]Cumulative Stats'!H80</f>
        <v>1</v>
      </c>
      <c r="I98" s="14">
        <f>IF(C98&gt;0,1,0)</f>
        <v>1</v>
      </c>
      <c r="J98" t="str">
        <f>'[27]Cumulative Stats'!A90</f>
        <v>Bell</v>
      </c>
      <c r="K98" t="str">
        <f>'[27]Cumulative Stats'!B90</f>
        <v>TB</v>
      </c>
      <c r="L98">
        <f>'[27]Cumulative Stats'!C90</f>
        <v>7</v>
      </c>
      <c r="M98">
        <f>'[27]Cumulative Stats'!D90</f>
        <v>59</v>
      </c>
      <c r="N98" s="11">
        <f>IF(L98=0,0,M98/L98)</f>
        <v>8.4285714285714288</v>
      </c>
      <c r="O98">
        <f>'[27]Cumulative Stats'!F90</f>
        <v>15</v>
      </c>
      <c r="P98">
        <f>'[27]Cumulative Stats'!G90</f>
        <v>0</v>
      </c>
      <c r="Q98">
        <f>'[27]Cumulative Stats'!H90</f>
        <v>0</v>
      </c>
      <c r="R98" s="16">
        <f>+L98/PASSING!$B$1*16</f>
        <v>28</v>
      </c>
    </row>
    <row r="99" spans="1:18">
      <c r="A99" t="str">
        <f>'[27]Cumulative Stats'!A78</f>
        <v>Davis</v>
      </c>
      <c r="B99" t="str">
        <f>'[27]Cumulative Stats'!B78</f>
        <v>TB</v>
      </c>
      <c r="C99">
        <f>'[27]Cumulative Stats'!C78</f>
        <v>14</v>
      </c>
      <c r="D99">
        <f>'[27]Cumulative Stats'!D78</f>
        <v>46</v>
      </c>
      <c r="E99" s="11">
        <f>IF(C99=0,0,D99/C99)</f>
        <v>3.2857142857142856</v>
      </c>
      <c r="F99">
        <f>'[27]Cumulative Stats'!F78</f>
        <v>16</v>
      </c>
      <c r="G99">
        <f>'[27]Cumulative Stats'!G78</f>
        <v>0</v>
      </c>
      <c r="H99">
        <f>'[27]Cumulative Stats'!H78</f>
        <v>0</v>
      </c>
      <c r="I99" s="14">
        <f>IF(C99&gt;0,1,0)</f>
        <v>1</v>
      </c>
      <c r="J99" s="78" t="str">
        <f>'[12]Cumulative Stats'!A95</f>
        <v>Harris</v>
      </c>
      <c r="K99" s="78" t="str">
        <f>'[12]Cumulative Stats'!B95</f>
        <v>Pit</v>
      </c>
      <c r="L99" s="78">
        <f>'[12]Cumulative Stats'!C95</f>
        <v>7</v>
      </c>
      <c r="M99" s="78">
        <f>'[12]Cumulative Stats'!D95</f>
        <v>49</v>
      </c>
      <c r="N99" s="11">
        <f>IF(L99=0,0,M99/L99)</f>
        <v>7</v>
      </c>
      <c r="O99" s="78">
        <f>'[12]Cumulative Stats'!F95</f>
        <v>16</v>
      </c>
      <c r="P99" s="78">
        <f>'[12]Cumulative Stats'!G95</f>
        <v>2</v>
      </c>
      <c r="Q99" s="78">
        <f>'[12]Cumulative Stats'!H95</f>
        <v>0</v>
      </c>
      <c r="R99" s="16">
        <f>+L99/PASSING!$B$1*16</f>
        <v>28</v>
      </c>
    </row>
    <row r="100" spans="1:18">
      <c r="A100" t="str">
        <f>'[24]Cumulative Stats'!A78</f>
        <v>Campfield</v>
      </c>
      <c r="B100" t="str">
        <f>'[24]Cumulative Stats'!B78</f>
        <v>Phi</v>
      </c>
      <c r="C100">
        <f>'[24]Cumulative Stats'!C78</f>
        <v>11</v>
      </c>
      <c r="D100">
        <f>'[24]Cumulative Stats'!D78</f>
        <v>45</v>
      </c>
      <c r="E100" s="11">
        <f>IF(C100=0,0,D100/C100)</f>
        <v>4.0909090909090908</v>
      </c>
      <c r="F100">
        <f>'[24]Cumulative Stats'!F78</f>
        <v>11</v>
      </c>
      <c r="G100">
        <f>'[24]Cumulative Stats'!G78</f>
        <v>0</v>
      </c>
      <c r="H100">
        <f>'[24]Cumulative Stats'!H78</f>
        <v>0</v>
      </c>
      <c r="I100" s="14">
        <f>IF(C100&gt;0,1,0)</f>
        <v>1</v>
      </c>
      <c r="J100" s="14" t="str">
        <f>'[17]Cumulative Stats'!A92</f>
        <v>DuPree</v>
      </c>
      <c r="K100" s="14" t="str">
        <f>'[17]Cumulative Stats'!B92</f>
        <v>Dal</v>
      </c>
      <c r="L100" s="14">
        <f>'[17]Cumulative Stats'!C92</f>
        <v>7</v>
      </c>
      <c r="M100" s="14">
        <f>'[17]Cumulative Stats'!D92</f>
        <v>48</v>
      </c>
      <c r="N100" s="11">
        <f>IF(L100=0,0,M100/L100)</f>
        <v>6.8571428571428568</v>
      </c>
      <c r="O100" s="14">
        <f>'[17]Cumulative Stats'!F92</f>
        <v>19</v>
      </c>
      <c r="P100" s="14">
        <f>'[17]Cumulative Stats'!G92</f>
        <v>1</v>
      </c>
      <c r="Q100" s="14">
        <f>'[17]Cumulative Stats'!H92</f>
        <v>0</v>
      </c>
      <c r="R100" s="16">
        <f>+L100/PASSING!$B$1*16</f>
        <v>28</v>
      </c>
    </row>
    <row r="101" spans="1:18">
      <c r="A101" t="str">
        <f>'[13]Cumulative Stats'!A78</f>
        <v>Bauer</v>
      </c>
      <c r="B101" t="str">
        <f>'[13]Cumulative Stats'!B78</f>
        <v>SD</v>
      </c>
      <c r="C101">
        <f>'[13]Cumulative Stats'!C78</f>
        <v>13</v>
      </c>
      <c r="D101">
        <f>'[13]Cumulative Stats'!D78</f>
        <v>42</v>
      </c>
      <c r="E101" s="11">
        <f>IF(C101=0,0,D101/C101)</f>
        <v>3.2307692307692308</v>
      </c>
      <c r="F101">
        <f>'[13]Cumulative Stats'!F78</f>
        <v>12</v>
      </c>
      <c r="G101">
        <f>'[13]Cumulative Stats'!G78</f>
        <v>0</v>
      </c>
      <c r="H101">
        <f>'[13]Cumulative Stats'!H78</f>
        <v>0</v>
      </c>
      <c r="I101" s="14">
        <f>IF(C101&gt;0,1,0)</f>
        <v>1</v>
      </c>
      <c r="J101" t="str">
        <f>'[18]Cumulative Stats'!A100</f>
        <v>King</v>
      </c>
      <c r="K101" t="str">
        <f>'[18]Cumulative Stats'!B100</f>
        <v>Det</v>
      </c>
      <c r="L101">
        <f>'[18]Cumulative Stats'!C100</f>
        <v>7</v>
      </c>
      <c r="M101">
        <f>'[18]Cumulative Stats'!D100</f>
        <v>46</v>
      </c>
      <c r="N101" s="11">
        <f>IF(L101=0,0,M101/L101)</f>
        <v>6.5714285714285712</v>
      </c>
      <c r="O101">
        <f>'[18]Cumulative Stats'!F100</f>
        <v>12</v>
      </c>
      <c r="P101">
        <f>'[18]Cumulative Stats'!G100</f>
        <v>0</v>
      </c>
      <c r="Q101">
        <f>'[18]Cumulative Stats'!H100</f>
        <v>0</v>
      </c>
      <c r="R101" s="16">
        <f>+L101/PASSING!$B$1*16</f>
        <v>28</v>
      </c>
    </row>
    <row r="102" spans="1:18">
      <c r="A102" s="14" t="str">
        <f>'[17]Cumulative Stats'!A82</f>
        <v>Laidlaw</v>
      </c>
      <c r="B102" s="14" t="str">
        <f>'[17]Cumulative Stats'!B82</f>
        <v>Dal</v>
      </c>
      <c r="C102" s="14">
        <f>'[17]Cumulative Stats'!C82</f>
        <v>12</v>
      </c>
      <c r="D102" s="14">
        <f>'[17]Cumulative Stats'!D82</f>
        <v>40</v>
      </c>
      <c r="E102" s="11">
        <f>IF(C102=0,0,D102/C102)</f>
        <v>3.3333333333333335</v>
      </c>
      <c r="F102" s="14">
        <f>'[17]Cumulative Stats'!F82</f>
        <v>9</v>
      </c>
      <c r="G102" s="14">
        <f>'[17]Cumulative Stats'!G82</f>
        <v>0</v>
      </c>
      <c r="H102" s="14">
        <f>'[17]Cumulative Stats'!H82</f>
        <v>0</v>
      </c>
      <c r="I102" s="14">
        <f>IF(C102&gt;0,1,0)</f>
        <v>1</v>
      </c>
      <c r="J102" s="14" t="str">
        <f>'[15]Cumulative Stats'!A94</f>
        <v>Jackson,A</v>
      </c>
      <c r="K102" s="14" t="str">
        <f>'[15]Cumulative Stats'!B94</f>
        <v>Atl</v>
      </c>
      <c r="L102" s="14">
        <f>'[15]Cumulative Stats'!C94</f>
        <v>6</v>
      </c>
      <c r="M102" s="14">
        <f>'[15]Cumulative Stats'!D94</f>
        <v>161</v>
      </c>
      <c r="N102" s="11">
        <f>IF(L102=0,0,M102/L102)</f>
        <v>26.833333333333332</v>
      </c>
      <c r="O102" s="14">
        <f>'[15]Cumulative Stats'!F94</f>
        <v>71</v>
      </c>
      <c r="P102" s="14">
        <f>'[15]Cumulative Stats'!G94</f>
        <v>0</v>
      </c>
      <c r="Q102" s="14">
        <f>'[15]Cumulative Stats'!H94</f>
        <v>1</v>
      </c>
      <c r="R102" s="16">
        <f>+L102/PASSING!$B$1*16</f>
        <v>24</v>
      </c>
    </row>
    <row r="103" spans="1:18">
      <c r="A103" t="str">
        <f>'[10]Cumulative Stats'!A82</f>
        <v>Powell,D</v>
      </c>
      <c r="B103" t="str">
        <f>'[10]Cumulative Stats'!B82</f>
        <v>NYJ</v>
      </c>
      <c r="C103">
        <f>'[10]Cumulative Stats'!C82</f>
        <v>7</v>
      </c>
      <c r="D103">
        <f>'[10]Cumulative Stats'!D82</f>
        <v>39</v>
      </c>
      <c r="E103" s="11">
        <f>IF(C103=0,0,D103/C103)</f>
        <v>5.5714285714285712</v>
      </c>
      <c r="F103">
        <f>'[10]Cumulative Stats'!F82</f>
        <v>23</v>
      </c>
      <c r="G103">
        <f>'[10]Cumulative Stats'!G82</f>
        <v>1</v>
      </c>
      <c r="H103">
        <f>'[10]Cumulative Stats'!H82</f>
        <v>0</v>
      </c>
      <c r="I103" s="14">
        <f>IF(C103&gt;0,1,0)</f>
        <v>1</v>
      </c>
      <c r="J103" s="14" t="str">
        <f>'[10]Cumulative Stats'!A96</f>
        <v>Long</v>
      </c>
      <c r="K103" s="14" t="str">
        <f>'[10]Cumulative Stats'!B96</f>
        <v>NYJ</v>
      </c>
      <c r="L103" s="14">
        <f>'[10]Cumulative Stats'!C96</f>
        <v>6</v>
      </c>
      <c r="M103" s="14">
        <f>'[10]Cumulative Stats'!D96</f>
        <v>112</v>
      </c>
      <c r="N103" s="11">
        <f>IF(L103=0,0,M103/L103)</f>
        <v>18.666666666666668</v>
      </c>
      <c r="O103" s="14">
        <f>'[10]Cumulative Stats'!F96</f>
        <v>35</v>
      </c>
      <c r="P103" s="14">
        <f>'[10]Cumulative Stats'!G96</f>
        <v>0</v>
      </c>
      <c r="Q103" s="14">
        <f>'[10]Cumulative Stats'!H96</f>
        <v>0</v>
      </c>
      <c r="R103" s="16">
        <f>+L103/PASSING!$B$1*16</f>
        <v>24</v>
      </c>
    </row>
    <row r="104" spans="1:18">
      <c r="A104" s="14" t="str">
        <f>'[15]Cumulative Stats'!A82</f>
        <v>Patton</v>
      </c>
      <c r="B104" s="14" t="str">
        <f>'[15]Cumulative Stats'!B82</f>
        <v>Atl</v>
      </c>
      <c r="C104" s="14">
        <f>'[15]Cumulative Stats'!C82</f>
        <v>22</v>
      </c>
      <c r="D104" s="14">
        <f>'[15]Cumulative Stats'!D82</f>
        <v>37</v>
      </c>
      <c r="E104" s="11">
        <f>IF(C104=0,0,D104/C104)</f>
        <v>1.6818181818181819</v>
      </c>
      <c r="F104" s="14">
        <f>'[15]Cumulative Stats'!F82</f>
        <v>16</v>
      </c>
      <c r="G104" s="14">
        <f>'[15]Cumulative Stats'!G82</f>
        <v>1</v>
      </c>
      <c r="H104" s="14">
        <f>'[15]Cumulative Stats'!H82</f>
        <v>2</v>
      </c>
      <c r="I104" s="14">
        <f>IF(C104&gt;0,1,0)</f>
        <v>1</v>
      </c>
      <c r="J104" s="14" t="str">
        <f>'[1]Cumulative Stats'!A91</f>
        <v>Carr</v>
      </c>
      <c r="K104" s="14" t="str">
        <f>'[1]Cumulative Stats'!B91</f>
        <v>Bal</v>
      </c>
      <c r="L104" s="14">
        <f>'[1]Cumulative Stats'!C91</f>
        <v>6</v>
      </c>
      <c r="M104" s="14">
        <f>'[1]Cumulative Stats'!D91</f>
        <v>103</v>
      </c>
      <c r="N104" s="11">
        <f>IF(L104=0,0,M104/L104)</f>
        <v>17.166666666666668</v>
      </c>
      <c r="O104" s="14">
        <f>'[1]Cumulative Stats'!F91</f>
        <v>30</v>
      </c>
      <c r="P104" s="14">
        <f>'[1]Cumulative Stats'!G91</f>
        <v>0</v>
      </c>
      <c r="Q104" s="14">
        <f>'[1]Cumulative Stats'!H91</f>
        <v>0</v>
      </c>
      <c r="R104" s="16">
        <f>+L104/PASSING!$B$1*16</f>
        <v>24</v>
      </c>
    </row>
    <row r="105" spans="1:18">
      <c r="A105" t="str">
        <f>'[12]Cumulative Stats'!A77</f>
        <v>Bradshaw</v>
      </c>
      <c r="B105" t="str">
        <f>'[12]Cumulative Stats'!B77</f>
        <v>Pit</v>
      </c>
      <c r="C105">
        <f>'[12]Cumulative Stats'!C77</f>
        <v>10</v>
      </c>
      <c r="D105">
        <f>'[12]Cumulative Stats'!D77</f>
        <v>36</v>
      </c>
      <c r="E105" s="11">
        <f>IF(C105=0,0,D105/C105)</f>
        <v>3.6</v>
      </c>
      <c r="F105">
        <f>'[12]Cumulative Stats'!F77</f>
        <v>18</v>
      </c>
      <c r="G105">
        <f>'[12]Cumulative Stats'!G77</f>
        <v>0</v>
      </c>
      <c r="H105">
        <f>'[12]Cumulative Stats'!H77</f>
        <v>0</v>
      </c>
      <c r="I105" s="14">
        <f>IF(C105&gt;0,1,0)</f>
        <v>1</v>
      </c>
      <c r="J105" s="78" t="str">
        <f>'[11]Cumulative Stats'!A92</f>
        <v>Bradshaw</v>
      </c>
      <c r="K105" s="78" t="str">
        <f>'[11]Cumulative Stats'!B92</f>
        <v>Oak</v>
      </c>
      <c r="L105" s="78">
        <f>'[11]Cumulative Stats'!C92</f>
        <v>6</v>
      </c>
      <c r="M105" s="78">
        <f>'[11]Cumulative Stats'!D92</f>
        <v>102</v>
      </c>
      <c r="N105" s="11">
        <f>IF(L105=0,0,M105/L105)</f>
        <v>17</v>
      </c>
      <c r="O105" s="78">
        <f>'[11]Cumulative Stats'!F92</f>
        <v>30</v>
      </c>
      <c r="P105" s="78">
        <f>'[11]Cumulative Stats'!G92</f>
        <v>1</v>
      </c>
      <c r="Q105" s="78">
        <f>'[11]Cumulative Stats'!H92</f>
        <v>0</v>
      </c>
      <c r="R105" s="16">
        <f>+L105/PASSING!$B$1*16</f>
        <v>24</v>
      </c>
    </row>
    <row r="106" spans="1:18">
      <c r="A106" t="str">
        <f>'[27]Cumulative Stats'!A83</f>
        <v>Mucker</v>
      </c>
      <c r="B106" t="str">
        <f>'[27]Cumulative Stats'!B83</f>
        <v>TB</v>
      </c>
      <c r="C106">
        <f>'[27]Cumulative Stats'!C83</f>
        <v>4</v>
      </c>
      <c r="D106">
        <f>'[27]Cumulative Stats'!D83</f>
        <v>35</v>
      </c>
      <c r="E106" s="11">
        <f>IF(C106=0,0,D106/C106)</f>
        <v>8.75</v>
      </c>
      <c r="F106">
        <f>'[27]Cumulative Stats'!F83</f>
        <v>29</v>
      </c>
      <c r="G106">
        <f>'[27]Cumulative Stats'!G83</f>
        <v>0</v>
      </c>
      <c r="H106">
        <f>'[27]Cumulative Stats'!H83</f>
        <v>0</v>
      </c>
      <c r="I106" s="14">
        <f>IF(C106&gt;0,1,0)</f>
        <v>1</v>
      </c>
      <c r="J106" t="str">
        <f>'[14]Cumulative Stats'!A93</f>
        <v>Howard</v>
      </c>
      <c r="K106" t="str">
        <f>'[14]Cumulative Stats'!B93</f>
        <v>Sea</v>
      </c>
      <c r="L106">
        <f>'[14]Cumulative Stats'!C93</f>
        <v>6</v>
      </c>
      <c r="M106">
        <f>'[14]Cumulative Stats'!D93</f>
        <v>99</v>
      </c>
      <c r="N106" s="11">
        <f>IF(L106=0,0,M106/L106)</f>
        <v>16.5</v>
      </c>
      <c r="O106">
        <f>'[14]Cumulative Stats'!F93</f>
        <v>29</v>
      </c>
      <c r="P106">
        <f>'[14]Cumulative Stats'!G93</f>
        <v>0</v>
      </c>
      <c r="Q106">
        <f>'[14]Cumulative Stats'!H93</f>
        <v>0</v>
      </c>
      <c r="R106" s="16">
        <f>+L106/PASSING!$B$1*16</f>
        <v>24</v>
      </c>
    </row>
    <row r="107" spans="1:18">
      <c r="A107" s="14" t="str">
        <f>'[18]Cumulative Stats'!A88</f>
        <v>Scott</v>
      </c>
      <c r="B107" s="14" t="str">
        <f>'[18]Cumulative Stats'!B88</f>
        <v>Det</v>
      </c>
      <c r="C107" s="14">
        <f>'[18]Cumulative Stats'!C88</f>
        <v>1</v>
      </c>
      <c r="D107" s="14">
        <f>'[18]Cumulative Stats'!D88</f>
        <v>34</v>
      </c>
      <c r="E107" s="11">
        <f>IF(C107=0,0,D107/C107)</f>
        <v>34</v>
      </c>
      <c r="F107" s="14">
        <f>'[18]Cumulative Stats'!F88</f>
        <v>34</v>
      </c>
      <c r="G107" s="14">
        <f>'[18]Cumulative Stats'!G88</f>
        <v>1</v>
      </c>
      <c r="H107" s="14">
        <f>'[18]Cumulative Stats'!H88</f>
        <v>0</v>
      </c>
      <c r="I107" s="14">
        <f>IF(C107&gt;0,1,0)</f>
        <v>1</v>
      </c>
      <c r="J107" s="78" t="str">
        <f>'[13]Cumulative Stats'!A98</f>
        <v>Curran</v>
      </c>
      <c r="K107" s="78" t="str">
        <f>'[13]Cumulative Stats'!B98</f>
        <v>SD</v>
      </c>
      <c r="L107" s="78">
        <f>'[13]Cumulative Stats'!C98</f>
        <v>6</v>
      </c>
      <c r="M107" s="78">
        <f>'[13]Cumulative Stats'!D98</f>
        <v>95</v>
      </c>
      <c r="N107" s="11">
        <f>IF(L107=0,0,M107/L107)</f>
        <v>15.833333333333334</v>
      </c>
      <c r="O107" s="78">
        <f>'[13]Cumulative Stats'!F98</f>
        <v>37</v>
      </c>
      <c r="P107" s="78">
        <f>'[13]Cumulative Stats'!G98</f>
        <v>1</v>
      </c>
      <c r="Q107" s="78">
        <f>'[13]Cumulative Stats'!H98</f>
        <v>0</v>
      </c>
      <c r="R107" s="16">
        <f>+L107/PASSING!$B$1*16</f>
        <v>24</v>
      </c>
    </row>
    <row r="108" spans="1:18">
      <c r="A108" s="14" t="str">
        <f>'[8]Cumulative Stats'!A78</f>
        <v>Bulaich</v>
      </c>
      <c r="B108" s="14" t="str">
        <f>'[8]Cumulative Stats'!B78</f>
        <v>Mia</v>
      </c>
      <c r="C108" s="14">
        <f>'[8]Cumulative Stats'!C78</f>
        <v>9</v>
      </c>
      <c r="D108" s="14">
        <f>'[8]Cumulative Stats'!D78</f>
        <v>34</v>
      </c>
      <c r="E108" s="11">
        <f>IF(C108=0,0,D108/C108)</f>
        <v>3.7777777777777777</v>
      </c>
      <c r="F108" s="14">
        <f>'[8]Cumulative Stats'!F78</f>
        <v>8</v>
      </c>
      <c r="G108" s="14">
        <f>'[8]Cumulative Stats'!G78</f>
        <v>0</v>
      </c>
      <c r="H108" s="14">
        <f>'[8]Cumulative Stats'!H78</f>
        <v>0</v>
      </c>
      <c r="I108" s="14">
        <f>IF(C108&gt;0,1,0)</f>
        <v>1</v>
      </c>
      <c r="J108" t="str">
        <f>'[7]Cumulative Stats'!A93</f>
        <v>Lane</v>
      </c>
      <c r="K108" t="str">
        <f>'[7]Cumulative Stats'!B93</f>
        <v>KC</v>
      </c>
      <c r="L108">
        <f>'[7]Cumulative Stats'!C93</f>
        <v>6</v>
      </c>
      <c r="M108">
        <f>'[7]Cumulative Stats'!D93</f>
        <v>92</v>
      </c>
      <c r="N108" s="11">
        <f>IF(L108=0,0,M108/L108)</f>
        <v>15.333333333333334</v>
      </c>
      <c r="O108">
        <f>'[7]Cumulative Stats'!F93</f>
        <v>44</v>
      </c>
      <c r="P108">
        <f>'[7]Cumulative Stats'!G93</f>
        <v>0</v>
      </c>
      <c r="Q108">
        <f>'[7]Cumulative Stats'!H93</f>
        <v>0</v>
      </c>
      <c r="R108" s="16">
        <f>+L108/PASSING!$B$1*16</f>
        <v>24</v>
      </c>
    </row>
    <row r="109" spans="1:18">
      <c r="A109" s="14" t="str">
        <f>'[1]Cumulative Stats'!A77</f>
        <v>Hardeman</v>
      </c>
      <c r="B109" s="14" t="str">
        <f>'[1]Cumulative Stats'!B77</f>
        <v>Bal</v>
      </c>
      <c r="C109" s="14">
        <f>'[1]Cumulative Stats'!C77</f>
        <v>11</v>
      </c>
      <c r="D109" s="14">
        <f>'[1]Cumulative Stats'!D77</f>
        <v>34</v>
      </c>
      <c r="E109" s="11">
        <f>IF(C109=0,0,D109/C109)</f>
        <v>3.0909090909090908</v>
      </c>
      <c r="F109" s="14">
        <f>'[1]Cumulative Stats'!F77</f>
        <v>10</v>
      </c>
      <c r="G109" s="14">
        <f>'[1]Cumulative Stats'!G77</f>
        <v>0</v>
      </c>
      <c r="H109" s="14">
        <f>'[1]Cumulative Stats'!H77</f>
        <v>0</v>
      </c>
      <c r="I109" s="14">
        <f>IF(C109&gt;0,1,0)</f>
        <v>1</v>
      </c>
      <c r="J109" t="str">
        <f>'[28]Cumulative Stats'!A98</f>
        <v>McDaniel</v>
      </c>
      <c r="K109" t="str">
        <f>'[28]Cumulative Stats'!B98</f>
        <v>Was</v>
      </c>
      <c r="L109">
        <f>'[28]Cumulative Stats'!C98</f>
        <v>6</v>
      </c>
      <c r="M109">
        <f>'[28]Cumulative Stats'!D98</f>
        <v>87</v>
      </c>
      <c r="N109" s="11">
        <f>IF(L109=0,0,M109/L109)</f>
        <v>14.5</v>
      </c>
      <c r="O109">
        <f>'[28]Cumulative Stats'!F98</f>
        <v>28</v>
      </c>
      <c r="P109">
        <f>'[28]Cumulative Stats'!G98</f>
        <v>0</v>
      </c>
      <c r="Q109">
        <f>'[28]Cumulative Stats'!H98</f>
        <v>0</v>
      </c>
      <c r="R109" s="16">
        <f>+L109/PASSING!$B$1*16</f>
        <v>24</v>
      </c>
    </row>
    <row r="110" spans="1:18">
      <c r="A110" t="str">
        <f>'[24]Cumulative Stats'!A81</f>
        <v>Franklin</v>
      </c>
      <c r="B110" t="str">
        <f>'[24]Cumulative Stats'!B81</f>
        <v>Phi</v>
      </c>
      <c r="C110">
        <f>'[24]Cumulative Stats'!C81</f>
        <v>6</v>
      </c>
      <c r="D110">
        <f>'[24]Cumulative Stats'!D81</f>
        <v>33</v>
      </c>
      <c r="E110" s="11">
        <f>IF(C110=0,0,D110/C110)</f>
        <v>5.5</v>
      </c>
      <c r="F110">
        <f>'[24]Cumulative Stats'!F81</f>
        <v>10</v>
      </c>
      <c r="G110">
        <f>'[24]Cumulative Stats'!G81</f>
        <v>0</v>
      </c>
      <c r="H110">
        <f>'[24]Cumulative Stats'!H81</f>
        <v>2</v>
      </c>
      <c r="I110" s="14">
        <f>IF(C110&gt;0,1,0)</f>
        <v>1</v>
      </c>
      <c r="J110" t="str">
        <f>'[26]Cumulative Stats'!A100</f>
        <v>Solomon</v>
      </c>
      <c r="K110" t="str">
        <f>'[26]Cumulative Stats'!B100</f>
        <v>SF</v>
      </c>
      <c r="L110">
        <f>'[26]Cumulative Stats'!C100</f>
        <v>6</v>
      </c>
      <c r="M110">
        <f>'[26]Cumulative Stats'!D100</f>
        <v>86</v>
      </c>
      <c r="N110" s="11">
        <f>IF(L110=0,0,M110/L110)</f>
        <v>14.333333333333334</v>
      </c>
      <c r="O110">
        <f>'[26]Cumulative Stats'!F100</f>
        <v>33</v>
      </c>
      <c r="P110">
        <f>'[26]Cumulative Stats'!G100</f>
        <v>1</v>
      </c>
      <c r="Q110">
        <f>'[26]Cumulative Stats'!H100</f>
        <v>0</v>
      </c>
      <c r="R110" s="16">
        <f>+L110/PASSING!$B$1*16</f>
        <v>24</v>
      </c>
    </row>
    <row r="111" spans="1:18">
      <c r="A111" s="14" t="str">
        <f>'[2]Cumulative Stats'!A82</f>
        <v>Johnson,D</v>
      </c>
      <c r="B111" s="14" t="str">
        <f>'[2]Cumulative Stats'!B82</f>
        <v>Buf</v>
      </c>
      <c r="C111" s="14">
        <f>'[2]Cumulative Stats'!C82</f>
        <v>10</v>
      </c>
      <c r="D111" s="14">
        <f>'[2]Cumulative Stats'!D82</f>
        <v>33</v>
      </c>
      <c r="E111" s="11">
        <f>IF(C111=0,0,D111/C111)</f>
        <v>3.3</v>
      </c>
      <c r="F111" s="14">
        <f>'[2]Cumulative Stats'!F82</f>
        <v>9</v>
      </c>
      <c r="G111" s="14">
        <f>'[2]Cumulative Stats'!G82</f>
        <v>0</v>
      </c>
      <c r="H111" s="14">
        <f>'[2]Cumulative Stats'!H82</f>
        <v>0</v>
      </c>
      <c r="I111" s="14">
        <f>IF(C111&gt;0,1,0)</f>
        <v>1</v>
      </c>
      <c r="J111" t="str">
        <f>'[28]Cumulative Stats'!A102</f>
        <v>Thompson</v>
      </c>
      <c r="K111" t="str">
        <f>'[28]Cumulative Stats'!B102</f>
        <v>Was</v>
      </c>
      <c r="L111">
        <f>'[28]Cumulative Stats'!C102</f>
        <v>6</v>
      </c>
      <c r="M111">
        <f>'[28]Cumulative Stats'!D102</f>
        <v>82</v>
      </c>
      <c r="N111" s="11">
        <f>IF(L111=0,0,M111/L111)</f>
        <v>13.666666666666666</v>
      </c>
      <c r="O111">
        <f>'[28]Cumulative Stats'!F102</f>
        <v>25</v>
      </c>
      <c r="P111">
        <f>'[28]Cumulative Stats'!G102</f>
        <v>0</v>
      </c>
      <c r="Q111">
        <f>'[28]Cumulative Stats'!H102</f>
        <v>0</v>
      </c>
      <c r="R111" s="16">
        <f>+L111/PASSING!$B$1*16</f>
        <v>24</v>
      </c>
    </row>
    <row r="112" spans="1:18">
      <c r="A112" s="14" t="str">
        <f>'[7]Cumulative Stats'!A80</f>
        <v>Lane</v>
      </c>
      <c r="B112" s="14" t="str">
        <f>'[7]Cumulative Stats'!B80</f>
        <v>KC</v>
      </c>
      <c r="C112" s="14">
        <f>'[7]Cumulative Stats'!C80</f>
        <v>12</v>
      </c>
      <c r="D112" s="14">
        <f>'[7]Cumulative Stats'!D80</f>
        <v>33</v>
      </c>
      <c r="E112" s="11">
        <f>IF(C112=0,0,D112/C112)</f>
        <v>2.75</v>
      </c>
      <c r="F112" s="14">
        <f>'[7]Cumulative Stats'!F80</f>
        <v>15</v>
      </c>
      <c r="G112" s="14">
        <f>'[7]Cumulative Stats'!G80</f>
        <v>0</v>
      </c>
      <c r="H112" s="14">
        <f>'[7]Cumulative Stats'!H80</f>
        <v>0</v>
      </c>
      <c r="I112" s="14">
        <f>IF(C112&gt;0,1,0)</f>
        <v>1</v>
      </c>
      <c r="J112" s="78" t="str">
        <f>'[11]Cumulative Stats'!A98</f>
        <v>Robiskie</v>
      </c>
      <c r="K112" s="78" t="str">
        <f>'[11]Cumulative Stats'!B98</f>
        <v>Oak</v>
      </c>
      <c r="L112" s="78">
        <f>'[11]Cumulative Stats'!C98</f>
        <v>6</v>
      </c>
      <c r="M112" s="78">
        <f>'[11]Cumulative Stats'!D98</f>
        <v>80</v>
      </c>
      <c r="N112" s="11">
        <f>IF(L112=0,0,M112/L112)</f>
        <v>13.333333333333334</v>
      </c>
      <c r="O112" s="78">
        <f>'[11]Cumulative Stats'!F98</f>
        <v>24</v>
      </c>
      <c r="P112" s="78">
        <f>'[11]Cumulative Stats'!G98</f>
        <v>0</v>
      </c>
      <c r="Q112" s="78">
        <f>'[11]Cumulative Stats'!H98</f>
        <v>0</v>
      </c>
      <c r="R112" s="16">
        <f>+L112/PASSING!$B$1*16</f>
        <v>24</v>
      </c>
    </row>
    <row r="113" spans="1:18">
      <c r="A113" s="14" t="str">
        <f>'[19]Cumulative Stats'!A79</f>
        <v>Landers</v>
      </c>
      <c r="B113" s="14" t="str">
        <f>'[19]Cumulative Stats'!B79</f>
        <v>GB</v>
      </c>
      <c r="C113" s="14">
        <f>'[19]Cumulative Stats'!C79</f>
        <v>4</v>
      </c>
      <c r="D113" s="14">
        <f>'[19]Cumulative Stats'!D79</f>
        <v>31</v>
      </c>
      <c r="E113" s="11">
        <f>IF(C113=0,0,D113/C113)</f>
        <v>7.75</v>
      </c>
      <c r="F113" s="14">
        <f>'[19]Cumulative Stats'!F79</f>
        <v>18</v>
      </c>
      <c r="G113" s="14">
        <f>'[19]Cumulative Stats'!G79</f>
        <v>0</v>
      </c>
      <c r="H113" s="14">
        <f>'[19]Cumulative Stats'!H79</f>
        <v>0</v>
      </c>
      <c r="I113" s="14">
        <f>IF(C113&gt;0,1,0)</f>
        <v>1</v>
      </c>
      <c r="J113" t="str">
        <f>'[8]Cumulative Stats'!A93</f>
        <v>Davis</v>
      </c>
      <c r="K113" t="str">
        <f>'[8]Cumulative Stats'!B93</f>
        <v>Mia</v>
      </c>
      <c r="L113">
        <f>'[8]Cumulative Stats'!C93</f>
        <v>6</v>
      </c>
      <c r="M113">
        <f>'[8]Cumulative Stats'!D93</f>
        <v>78</v>
      </c>
      <c r="N113" s="11">
        <f>IF(L113=0,0,M113/L113)</f>
        <v>13</v>
      </c>
      <c r="O113">
        <f>'[8]Cumulative Stats'!F93</f>
        <v>23</v>
      </c>
      <c r="P113">
        <f>'[8]Cumulative Stats'!G93</f>
        <v>2</v>
      </c>
      <c r="Q113">
        <f>'[8]Cumulative Stats'!H93</f>
        <v>1</v>
      </c>
      <c r="R113" s="16">
        <f>+L113/PASSING!$B$1*16</f>
        <v>24</v>
      </c>
    </row>
    <row r="114" spans="1:18">
      <c r="A114" s="14" t="str">
        <f>'[3]Cumulative Stats'!A87</f>
        <v>Reaves</v>
      </c>
      <c r="B114" s="14" t="str">
        <f>'[3]Cumulative Stats'!B87</f>
        <v>Cin</v>
      </c>
      <c r="C114" s="14">
        <f>'[3]Cumulative Stats'!C87</f>
        <v>7</v>
      </c>
      <c r="D114" s="14">
        <f>'[3]Cumulative Stats'!D87</f>
        <v>31</v>
      </c>
      <c r="E114" s="11">
        <f>IF(C114=0,0,D114/C114)</f>
        <v>4.4285714285714288</v>
      </c>
      <c r="F114" s="14">
        <f>'[3]Cumulative Stats'!F87</f>
        <v>17</v>
      </c>
      <c r="G114" s="14">
        <f>'[3]Cumulative Stats'!G87</f>
        <v>0</v>
      </c>
      <c r="H114" s="14">
        <f>'[3]Cumulative Stats'!H87</f>
        <v>0</v>
      </c>
      <c r="I114" s="14">
        <f>IF(C114&gt;0,1,0)</f>
        <v>1</v>
      </c>
      <c r="J114" t="str">
        <f>'[27]Cumulative Stats'!A96</f>
        <v>Hagins</v>
      </c>
      <c r="K114" t="str">
        <f>'[27]Cumulative Stats'!B96</f>
        <v>TB</v>
      </c>
      <c r="L114">
        <f>'[27]Cumulative Stats'!C96</f>
        <v>6</v>
      </c>
      <c r="M114">
        <f>'[27]Cumulative Stats'!D96</f>
        <v>75</v>
      </c>
      <c r="N114" s="11">
        <f>IF(L114=0,0,M114/L114)</f>
        <v>12.5</v>
      </c>
      <c r="O114">
        <f>'[27]Cumulative Stats'!F96</f>
        <v>21</v>
      </c>
      <c r="P114">
        <f>'[27]Cumulative Stats'!G96</f>
        <v>0</v>
      </c>
      <c r="Q114">
        <f>'[27]Cumulative Stats'!H96</f>
        <v>1</v>
      </c>
      <c r="R114" s="16">
        <f>+L114/PASSING!$B$1*16</f>
        <v>24</v>
      </c>
    </row>
    <row r="115" spans="1:18">
      <c r="A115" t="str">
        <f>'[5]Cumulative Stats'!A85</f>
        <v>Preston</v>
      </c>
      <c r="B115" t="str">
        <f>'[5]Cumulative Stats'!B85</f>
        <v>Den</v>
      </c>
      <c r="C115">
        <f>'[5]Cumulative Stats'!C85</f>
        <v>17</v>
      </c>
      <c r="D115">
        <f>'[5]Cumulative Stats'!D85</f>
        <v>31</v>
      </c>
      <c r="E115" s="11">
        <f>IF(C115=0,0,D115/C115)</f>
        <v>1.8235294117647058</v>
      </c>
      <c r="F115">
        <f>'[5]Cumulative Stats'!F85</f>
        <v>10</v>
      </c>
      <c r="G115">
        <f>'[5]Cumulative Stats'!G85</f>
        <v>0</v>
      </c>
      <c r="H115">
        <f>'[5]Cumulative Stats'!H85</f>
        <v>1</v>
      </c>
      <c r="I115" s="14">
        <f>IF(C115&gt;0,1,0)</f>
        <v>1</v>
      </c>
      <c r="J115" t="str">
        <f>'[18]Cumulative Stats'!A97</f>
        <v>Hill</v>
      </c>
      <c r="K115" t="str">
        <f>'[18]Cumulative Stats'!B97</f>
        <v>Det</v>
      </c>
      <c r="L115">
        <f>'[18]Cumulative Stats'!C97</f>
        <v>6</v>
      </c>
      <c r="M115">
        <f>'[18]Cumulative Stats'!D97</f>
        <v>75</v>
      </c>
      <c r="N115" s="11">
        <f>IF(L115=0,0,M115/L115)</f>
        <v>12.5</v>
      </c>
      <c r="O115">
        <f>'[18]Cumulative Stats'!F97</f>
        <v>21</v>
      </c>
      <c r="P115">
        <f>'[18]Cumulative Stats'!G97</f>
        <v>0</v>
      </c>
      <c r="Q115">
        <f>'[18]Cumulative Stats'!H97</f>
        <v>0</v>
      </c>
      <c r="R115" s="16">
        <f>+L115/PASSING!$B$1*16</f>
        <v>24</v>
      </c>
    </row>
    <row r="116" spans="1:18">
      <c r="A116" t="str">
        <f>'[11]Cumulative Stats'!A76</f>
        <v>Banaszak</v>
      </c>
      <c r="B116" t="str">
        <f>'[11]Cumulative Stats'!B76</f>
        <v>Oak</v>
      </c>
      <c r="C116">
        <f>'[11]Cumulative Stats'!C76</f>
        <v>10</v>
      </c>
      <c r="D116">
        <f>'[11]Cumulative Stats'!D76</f>
        <v>28</v>
      </c>
      <c r="E116" s="11">
        <f>IF(C116=0,0,D116/C116)</f>
        <v>2.8</v>
      </c>
      <c r="F116">
        <f>'[11]Cumulative Stats'!F76</f>
        <v>7</v>
      </c>
      <c r="G116">
        <f>'[11]Cumulative Stats'!G76</f>
        <v>0</v>
      </c>
      <c r="H116">
        <f>'[11]Cumulative Stats'!H76</f>
        <v>0</v>
      </c>
      <c r="I116" s="14">
        <f>IF(C116&gt;0,1,0)</f>
        <v>1</v>
      </c>
      <c r="J116" t="str">
        <f>'[28]Cumulative Stats'!A92</f>
        <v>Fugett</v>
      </c>
      <c r="K116" t="str">
        <f>'[28]Cumulative Stats'!B92</f>
        <v>Was</v>
      </c>
      <c r="L116">
        <f>'[28]Cumulative Stats'!C92</f>
        <v>6</v>
      </c>
      <c r="M116">
        <f>'[28]Cumulative Stats'!D92</f>
        <v>74</v>
      </c>
      <c r="N116" s="11">
        <f>IF(L116=0,0,M116/L116)</f>
        <v>12.333333333333334</v>
      </c>
      <c r="O116">
        <f>'[28]Cumulative Stats'!F92</f>
        <v>33</v>
      </c>
      <c r="P116">
        <f>'[28]Cumulative Stats'!G92</f>
        <v>0</v>
      </c>
      <c r="Q116">
        <f>'[28]Cumulative Stats'!H92</f>
        <v>0</v>
      </c>
      <c r="R116" s="16">
        <f>+L116/PASSING!$B$1*16</f>
        <v>24</v>
      </c>
    </row>
    <row r="117" spans="1:18">
      <c r="A117" t="str">
        <f>'[22]Cumulative Stats'!A80</f>
        <v>Harris</v>
      </c>
      <c r="B117" t="str">
        <f>'[22]Cumulative Stats'!B80</f>
        <v>NO</v>
      </c>
      <c r="C117">
        <f>'[22]Cumulative Stats'!C80</f>
        <v>1</v>
      </c>
      <c r="D117">
        <f>'[22]Cumulative Stats'!D80</f>
        <v>27</v>
      </c>
      <c r="E117" s="11">
        <f>IF(C117=0,0,D117/C117)</f>
        <v>27</v>
      </c>
      <c r="F117">
        <f>'[22]Cumulative Stats'!F80</f>
        <v>27</v>
      </c>
      <c r="G117">
        <f>'[22]Cumulative Stats'!G80</f>
        <v>0</v>
      </c>
      <c r="H117">
        <f>'[22]Cumulative Stats'!H80</f>
        <v>0</v>
      </c>
      <c r="I117" s="14">
        <f>IF(C117&gt;0,1,0)</f>
        <v>1</v>
      </c>
      <c r="J117" s="78" t="str">
        <f>'[23]Cumulative Stats'!A96</f>
        <v>Kotar</v>
      </c>
      <c r="K117" s="14" t="str">
        <f>'[23]Cumulative Stats'!B96</f>
        <v>NYG</v>
      </c>
      <c r="L117" s="14">
        <f>'[23]Cumulative Stats'!C96</f>
        <v>6</v>
      </c>
      <c r="M117" s="14">
        <f>'[23]Cumulative Stats'!D96</f>
        <v>65</v>
      </c>
      <c r="N117" s="11">
        <f>IF(L117=0,0,M117/L117)</f>
        <v>10.833333333333334</v>
      </c>
      <c r="O117" s="14">
        <f>'[23]Cumulative Stats'!F96</f>
        <v>19</v>
      </c>
      <c r="P117" s="14">
        <f>'[23]Cumulative Stats'!G96</f>
        <v>0</v>
      </c>
      <c r="Q117" s="14">
        <f>'[23]Cumulative Stats'!H96</f>
        <v>0</v>
      </c>
      <c r="R117" s="16">
        <f>+L117/PASSING!$B$1*16</f>
        <v>24</v>
      </c>
    </row>
    <row r="118" spans="1:18">
      <c r="A118" t="str">
        <f>'[21]Cumulative Stats'!A79</f>
        <v>Kellar</v>
      </c>
      <c r="B118" t="str">
        <f>'[21]Cumulative Stats'!B79</f>
        <v>Min</v>
      </c>
      <c r="C118">
        <f>'[21]Cumulative Stats'!C79</f>
        <v>4</v>
      </c>
      <c r="D118">
        <f>'[21]Cumulative Stats'!D79</f>
        <v>27</v>
      </c>
      <c r="E118" s="11">
        <f>IF(C118=0,0,D118/C118)</f>
        <v>6.75</v>
      </c>
      <c r="F118">
        <f>'[21]Cumulative Stats'!F79</f>
        <v>12</v>
      </c>
      <c r="G118">
        <f>'[21]Cumulative Stats'!G79</f>
        <v>0</v>
      </c>
      <c r="H118">
        <f>'[21]Cumulative Stats'!H79</f>
        <v>0</v>
      </c>
      <c r="I118" s="14">
        <f>IF(C118&gt;0,1,0)</f>
        <v>1</v>
      </c>
      <c r="J118" s="14" t="str">
        <f>'[15]Cumulative Stats'!A90</f>
        <v>Bean</v>
      </c>
      <c r="K118" s="14" t="str">
        <f>'[15]Cumulative Stats'!B90</f>
        <v>Atl</v>
      </c>
      <c r="L118" s="14">
        <f>'[15]Cumulative Stats'!C90</f>
        <v>6</v>
      </c>
      <c r="M118" s="14">
        <f>'[15]Cumulative Stats'!D90</f>
        <v>61</v>
      </c>
      <c r="N118" s="11">
        <f>IF(L118=0,0,M118/L118)</f>
        <v>10.166666666666666</v>
      </c>
      <c r="O118" s="14">
        <f>'[15]Cumulative Stats'!F90</f>
        <v>17</v>
      </c>
      <c r="P118" s="14">
        <f>'[15]Cumulative Stats'!G90</f>
        <v>0</v>
      </c>
      <c r="Q118" s="14">
        <f>'[15]Cumulative Stats'!H90</f>
        <v>0</v>
      </c>
      <c r="R118" s="16">
        <f>+L118/PASSING!$B$1*16</f>
        <v>24</v>
      </c>
    </row>
    <row r="119" spans="1:18">
      <c r="A119" s="14" t="str">
        <f>'[17]Cumulative Stats'!A85</f>
        <v>Pearson,P</v>
      </c>
      <c r="B119" s="14" t="str">
        <f>'[17]Cumulative Stats'!B85</f>
        <v>Dal</v>
      </c>
      <c r="C119" s="14">
        <f>'[17]Cumulative Stats'!C85</f>
        <v>6</v>
      </c>
      <c r="D119" s="14">
        <f>'[17]Cumulative Stats'!D85</f>
        <v>27</v>
      </c>
      <c r="E119" s="11">
        <f>IF(C119=0,0,D119/C119)</f>
        <v>4.5</v>
      </c>
      <c r="F119" s="14">
        <f>'[17]Cumulative Stats'!F85</f>
        <v>7</v>
      </c>
      <c r="G119" s="14">
        <f>'[17]Cumulative Stats'!G85</f>
        <v>0</v>
      </c>
      <c r="H119" s="14">
        <f>'[17]Cumulative Stats'!H85</f>
        <v>0</v>
      </c>
      <c r="I119" s="14">
        <f>IF(C119&gt;0,1,0)</f>
        <v>1</v>
      </c>
      <c r="J119" s="78" t="s">
        <v>227</v>
      </c>
      <c r="K119" s="14" t="s">
        <v>228</v>
      </c>
      <c r="L119" s="14">
        <f>+$L$361</f>
        <v>6</v>
      </c>
      <c r="M119" s="14">
        <f>+$M$361</f>
        <v>56</v>
      </c>
      <c r="N119" s="11">
        <f>IF(L119=0,0,M119/L119)</f>
        <v>9.3333333333333339</v>
      </c>
      <c r="O119" s="14">
        <f>+$O$361</f>
        <v>18</v>
      </c>
      <c r="P119" s="14">
        <f>+$P$361</f>
        <v>2</v>
      </c>
      <c r="Q119" s="14">
        <f>+$Q$361</f>
        <v>0</v>
      </c>
      <c r="R119" s="16">
        <f>+L119/PASSING!$B$1*16</f>
        <v>24</v>
      </c>
    </row>
    <row r="120" spans="1:18">
      <c r="A120" s="14" t="str">
        <f>'[20]Cumulative Stats'!A81</f>
        <v>Haden</v>
      </c>
      <c r="B120" s="14" t="str">
        <f>'[20]Cumulative Stats'!B81</f>
        <v>LA</v>
      </c>
      <c r="C120" s="14">
        <f>'[20]Cumulative Stats'!C81</f>
        <v>8</v>
      </c>
      <c r="D120" s="14">
        <f>'[20]Cumulative Stats'!D81</f>
        <v>27</v>
      </c>
      <c r="E120" s="11">
        <f>IF(C120=0,0,D120/C120)</f>
        <v>3.375</v>
      </c>
      <c r="F120" s="14">
        <f>'[20]Cumulative Stats'!F81</f>
        <v>15</v>
      </c>
      <c r="G120" s="14">
        <f>'[20]Cumulative Stats'!G81</f>
        <v>0</v>
      </c>
      <c r="H120" s="14">
        <f>'[20]Cumulative Stats'!H81</f>
        <v>0</v>
      </c>
      <c r="I120" s="14">
        <f>IF(C120&gt;0,1,0)</f>
        <v>1</v>
      </c>
      <c r="J120" t="str">
        <f>'[25]Cumulative Stats'!A100</f>
        <v>Jones</v>
      </c>
      <c r="K120" t="str">
        <f>'[25]Cumulative Stats'!B100</f>
        <v>StL</v>
      </c>
      <c r="L120">
        <f>'[25]Cumulative Stats'!C100</f>
        <v>6</v>
      </c>
      <c r="M120">
        <f>'[25]Cumulative Stats'!D100</f>
        <v>56</v>
      </c>
      <c r="N120" s="11">
        <f>IF(L120=0,0,M120/L120)</f>
        <v>9.3333333333333339</v>
      </c>
      <c r="O120">
        <f>'[25]Cumulative Stats'!F100</f>
        <v>13</v>
      </c>
      <c r="P120">
        <f>'[25]Cumulative Stats'!G100</f>
        <v>0</v>
      </c>
      <c r="Q120">
        <f>'[25]Cumulative Stats'!H100</f>
        <v>3</v>
      </c>
      <c r="R120" s="16">
        <f>+L120/PASSING!$B$1*16</f>
        <v>24</v>
      </c>
    </row>
    <row r="121" spans="1:18">
      <c r="A121" t="str">
        <f>'[14]Cumulative Stats'!A82</f>
        <v>Smith</v>
      </c>
      <c r="B121" t="str">
        <f>'[14]Cumulative Stats'!B82</f>
        <v>Sea</v>
      </c>
      <c r="C121">
        <f>'[14]Cumulative Stats'!C82</f>
        <v>10</v>
      </c>
      <c r="D121">
        <f>'[14]Cumulative Stats'!D82</f>
        <v>27</v>
      </c>
      <c r="E121" s="11">
        <f>IF(C121=0,0,D121/C121)</f>
        <v>2.7</v>
      </c>
      <c r="F121">
        <f>'[14]Cumulative Stats'!F82</f>
        <v>10</v>
      </c>
      <c r="G121">
        <f>'[14]Cumulative Stats'!G82</f>
        <v>2</v>
      </c>
      <c r="H121">
        <f>'[14]Cumulative Stats'!H82</f>
        <v>0</v>
      </c>
      <c r="I121" s="14">
        <f>IF(C121&gt;0,1,0)</f>
        <v>1</v>
      </c>
      <c r="J121" s="78" t="str">
        <f>'[24]Cumulative Stats'!A101</f>
        <v>Montgomery</v>
      </c>
      <c r="K121" s="78" t="str">
        <f>'[24]Cumulative Stats'!B101</f>
        <v>Phi</v>
      </c>
      <c r="L121" s="78">
        <f>'[24]Cumulative Stats'!C101</f>
        <v>6</v>
      </c>
      <c r="M121" s="78">
        <f>'[24]Cumulative Stats'!D101</f>
        <v>46</v>
      </c>
      <c r="N121" s="11">
        <f>IF(L121=0,0,M121/L121)</f>
        <v>7.666666666666667</v>
      </c>
      <c r="O121" s="78">
        <f>'[24]Cumulative Stats'!F101</f>
        <v>16</v>
      </c>
      <c r="P121" s="78">
        <f>'[24]Cumulative Stats'!G101</f>
        <v>1</v>
      </c>
      <c r="Q121" s="78">
        <f>'[24]Cumulative Stats'!H101</f>
        <v>0</v>
      </c>
      <c r="R121" s="16">
        <f>+L121/PASSING!$B$1*16</f>
        <v>24</v>
      </c>
    </row>
    <row r="122" spans="1:18">
      <c r="A122" s="14" t="str">
        <f>'[18]Cumulative Stats'!A86</f>
        <v>O'Neil</v>
      </c>
      <c r="B122" s="14" t="str">
        <f>'[18]Cumulative Stats'!B86</f>
        <v>Det</v>
      </c>
      <c r="C122" s="14">
        <f>'[18]Cumulative Stats'!C86</f>
        <v>1</v>
      </c>
      <c r="D122" s="14">
        <f>'[18]Cumulative Stats'!D86</f>
        <v>26</v>
      </c>
      <c r="E122" s="11">
        <f>IF(C122=0,0,D122/C122)</f>
        <v>26</v>
      </c>
      <c r="F122" s="14">
        <f>'[18]Cumulative Stats'!F86</f>
        <v>26</v>
      </c>
      <c r="G122" s="14">
        <f>'[18]Cumulative Stats'!G86</f>
        <v>0</v>
      </c>
      <c r="H122" s="14">
        <f>'[18]Cumulative Stats'!H86</f>
        <v>0</v>
      </c>
      <c r="I122" s="14">
        <f>IF(C122&gt;0,1,0)</f>
        <v>1</v>
      </c>
      <c r="J122" s="14" t="str">
        <f>'[17]Cumulative Stats'!A96</f>
        <v>Newhouse</v>
      </c>
      <c r="K122" s="14" t="str">
        <f>'[17]Cumulative Stats'!B96</f>
        <v>Dal</v>
      </c>
      <c r="L122" s="14">
        <f>'[17]Cumulative Stats'!C96</f>
        <v>6</v>
      </c>
      <c r="M122" s="14">
        <f>'[17]Cumulative Stats'!D96</f>
        <v>43</v>
      </c>
      <c r="N122" s="11">
        <f>IF(L122=0,0,M122/L122)</f>
        <v>7.166666666666667</v>
      </c>
      <c r="O122" s="14">
        <f>'[17]Cumulative Stats'!F96</f>
        <v>13</v>
      </c>
      <c r="P122" s="14">
        <f>'[17]Cumulative Stats'!G96</f>
        <v>1</v>
      </c>
      <c r="Q122" s="14">
        <f>'[17]Cumulative Stats'!H96</f>
        <v>0</v>
      </c>
      <c r="R122" s="16">
        <f>+L122/PASSING!$B$1*16</f>
        <v>24</v>
      </c>
    </row>
    <row r="123" spans="1:18">
      <c r="A123" t="str">
        <f>'[9]Cumulative Stats'!A82</f>
        <v>McAlister</v>
      </c>
      <c r="B123" t="str">
        <f>'[9]Cumulative Stats'!B82</f>
        <v>NE</v>
      </c>
      <c r="C123">
        <f>'[9]Cumulative Stats'!C82</f>
        <v>5</v>
      </c>
      <c r="D123">
        <f>'[9]Cumulative Stats'!D82</f>
        <v>26</v>
      </c>
      <c r="E123" s="11">
        <f>IF(C123=0,0,D123/C123)</f>
        <v>5.2</v>
      </c>
      <c r="F123">
        <f>'[9]Cumulative Stats'!F82</f>
        <v>8</v>
      </c>
      <c r="G123">
        <f>'[9]Cumulative Stats'!G82</f>
        <v>0</v>
      </c>
      <c r="H123">
        <f>'[9]Cumulative Stats'!H82</f>
        <v>0</v>
      </c>
      <c r="I123" s="14">
        <f>IF(C123&gt;0,1,0)</f>
        <v>1</v>
      </c>
      <c r="J123" s="14" t="str">
        <f>'[19]Cumulative Stats'!A92</f>
        <v>McGeorge</v>
      </c>
      <c r="K123" s="14" t="str">
        <f>'[19]Cumulative Stats'!B92</f>
        <v>GB</v>
      </c>
      <c r="L123" s="14">
        <f>'[19]Cumulative Stats'!C92</f>
        <v>6</v>
      </c>
      <c r="M123" s="14">
        <f>'[19]Cumulative Stats'!D92</f>
        <v>43</v>
      </c>
      <c r="N123" s="11">
        <f>IF(L123=0,0,M123/L123)</f>
        <v>7.166666666666667</v>
      </c>
      <c r="O123" s="14">
        <f>'[19]Cumulative Stats'!F92</f>
        <v>13</v>
      </c>
      <c r="P123" s="14">
        <f>'[19]Cumulative Stats'!G92</f>
        <v>0</v>
      </c>
      <c r="Q123" s="14">
        <f>'[19]Cumulative Stats'!H92</f>
        <v>0</v>
      </c>
      <c r="R123" s="16">
        <f>+L123/PASSING!$B$1*16</f>
        <v>24</v>
      </c>
    </row>
    <row r="124" spans="1:18">
      <c r="A124" t="str">
        <f>'[10]Cumulative Stats'!A84</f>
        <v>Todd</v>
      </c>
      <c r="B124" t="str">
        <f>'[10]Cumulative Stats'!B84</f>
        <v>NYJ</v>
      </c>
      <c r="C124">
        <f>'[10]Cumulative Stats'!C84</f>
        <v>6</v>
      </c>
      <c r="D124">
        <f>'[10]Cumulative Stats'!D84</f>
        <v>26</v>
      </c>
      <c r="E124" s="11">
        <f>IF(C124=0,0,D124/C124)</f>
        <v>4.333333333333333</v>
      </c>
      <c r="F124">
        <f>'[10]Cumulative Stats'!F84</f>
        <v>11</v>
      </c>
      <c r="G124">
        <f>'[10]Cumulative Stats'!G84</f>
        <v>0</v>
      </c>
      <c r="H124">
        <f>'[10]Cumulative Stats'!H84</f>
        <v>2</v>
      </c>
      <c r="I124" s="14">
        <f>IF(C124&gt;0,1,0)</f>
        <v>1</v>
      </c>
      <c r="J124" s="78" t="str">
        <f>'[11]Cumulative Stats'!A100</f>
        <v>Whittington</v>
      </c>
      <c r="K124" s="78" t="str">
        <f>'[11]Cumulative Stats'!B100</f>
        <v>Oak</v>
      </c>
      <c r="L124" s="78">
        <f>'[11]Cumulative Stats'!C100</f>
        <v>6</v>
      </c>
      <c r="M124" s="78">
        <f>'[11]Cumulative Stats'!D100</f>
        <v>42</v>
      </c>
      <c r="N124" s="11">
        <f>IF(L124=0,0,M124/L124)</f>
        <v>7</v>
      </c>
      <c r="O124" s="78">
        <f>'[11]Cumulative Stats'!F100</f>
        <v>15</v>
      </c>
      <c r="P124" s="78">
        <f>'[11]Cumulative Stats'!G100</f>
        <v>1</v>
      </c>
      <c r="Q124" s="78">
        <f>'[11]Cumulative Stats'!H100</f>
        <v>0</v>
      </c>
      <c r="R124" s="16">
        <f>+L124/PASSING!$B$1*16</f>
        <v>24</v>
      </c>
    </row>
    <row r="125" spans="1:18">
      <c r="A125" t="str">
        <f>'[14]Cumulative Stats'!A83</f>
        <v>Testerman</v>
      </c>
      <c r="B125" t="str">
        <f>'[14]Cumulative Stats'!B83</f>
        <v>Sea</v>
      </c>
      <c r="C125">
        <f>'[14]Cumulative Stats'!C83</f>
        <v>7</v>
      </c>
      <c r="D125">
        <f>'[14]Cumulative Stats'!D83</f>
        <v>26</v>
      </c>
      <c r="E125" s="11">
        <f>IF(C125=0,0,D125/C125)</f>
        <v>3.7142857142857144</v>
      </c>
      <c r="F125">
        <f>'[14]Cumulative Stats'!F83</f>
        <v>12</v>
      </c>
      <c r="G125">
        <f>'[14]Cumulative Stats'!G83</f>
        <v>0</v>
      </c>
      <c r="H125">
        <f>'[14]Cumulative Stats'!H83</f>
        <v>1</v>
      </c>
      <c r="I125" s="14">
        <f>IF(C125&gt;0,1,0)</f>
        <v>1</v>
      </c>
      <c r="J125" s="14" t="str">
        <f>'[19]Cumulative Stats'!A96</f>
        <v>Smith</v>
      </c>
      <c r="K125" s="14" t="str">
        <f>'[19]Cumulative Stats'!B96</f>
        <v>GB</v>
      </c>
      <c r="L125" s="14">
        <f>'[19]Cumulative Stats'!C96</f>
        <v>6</v>
      </c>
      <c r="M125" s="14">
        <f>'[19]Cumulative Stats'!D96</f>
        <v>30</v>
      </c>
      <c r="N125" s="11">
        <f>IF(L125=0,0,M125/L125)</f>
        <v>5</v>
      </c>
      <c r="O125" s="14">
        <f>'[19]Cumulative Stats'!F96</f>
        <v>14</v>
      </c>
      <c r="P125" s="14">
        <f>'[19]Cumulative Stats'!G96</f>
        <v>0</v>
      </c>
      <c r="Q125" s="14">
        <f>'[19]Cumulative Stats'!H96</f>
        <v>0</v>
      </c>
      <c r="R125" s="16">
        <f>+L125/PASSING!$B$1*16</f>
        <v>24</v>
      </c>
    </row>
    <row r="126" spans="1:18">
      <c r="A126" t="str">
        <f>'[22]Cumulative Stats'!A83</f>
        <v>Manning</v>
      </c>
      <c r="B126" t="str">
        <f>'[22]Cumulative Stats'!B83</f>
        <v>NO</v>
      </c>
      <c r="C126">
        <f>'[22]Cumulative Stats'!C83</f>
        <v>3</v>
      </c>
      <c r="D126">
        <f>'[22]Cumulative Stats'!D83</f>
        <v>25</v>
      </c>
      <c r="E126" s="11">
        <f>IF(C126=0,0,D126/C126)</f>
        <v>8.3333333333333339</v>
      </c>
      <c r="F126">
        <f>'[22]Cumulative Stats'!F83</f>
        <v>25</v>
      </c>
      <c r="G126">
        <f>'[22]Cumulative Stats'!G83</f>
        <v>0</v>
      </c>
      <c r="H126">
        <f>'[22]Cumulative Stats'!H83</f>
        <v>0</v>
      </c>
      <c r="I126" s="14">
        <f>IF(C126&gt;0,1,0)</f>
        <v>1</v>
      </c>
      <c r="J126" s="14" t="str">
        <f>'[8]Cumulative Stats'!A101</f>
        <v>Tillman</v>
      </c>
      <c r="K126" s="14" t="str">
        <f>'[8]Cumulative Stats'!B101</f>
        <v>Mia</v>
      </c>
      <c r="L126" s="14">
        <f>'[8]Cumulative Stats'!C101</f>
        <v>6</v>
      </c>
      <c r="M126" s="14">
        <f>'[8]Cumulative Stats'!D101</f>
        <v>28</v>
      </c>
      <c r="N126" s="11">
        <f>IF(L126=0,0,M126/L126)</f>
        <v>4.666666666666667</v>
      </c>
      <c r="O126" s="14">
        <f>'[8]Cumulative Stats'!F101</f>
        <v>7</v>
      </c>
      <c r="P126" s="14">
        <f>'[8]Cumulative Stats'!G101</f>
        <v>0</v>
      </c>
      <c r="Q126" s="14">
        <f>'[8]Cumulative Stats'!H101</f>
        <v>0</v>
      </c>
      <c r="R126" s="16">
        <f>+L126/PASSING!$B$1*16</f>
        <v>24</v>
      </c>
    </row>
    <row r="127" spans="1:18">
      <c r="A127" t="str">
        <f>'[17]Cumulative Stats'!A80</f>
        <v>DuPree</v>
      </c>
      <c r="B127" t="str">
        <f>'[17]Cumulative Stats'!B80</f>
        <v>Dal</v>
      </c>
      <c r="C127">
        <f>'[17]Cumulative Stats'!C80</f>
        <v>1</v>
      </c>
      <c r="D127">
        <f>'[17]Cumulative Stats'!D80</f>
        <v>24</v>
      </c>
      <c r="E127" s="11">
        <f>IF(C127=0,0,D127/C127)</f>
        <v>24</v>
      </c>
      <c r="F127">
        <f>'[17]Cumulative Stats'!F80</f>
        <v>24</v>
      </c>
      <c r="G127">
        <f>'[17]Cumulative Stats'!G80</f>
        <v>0</v>
      </c>
      <c r="H127">
        <f>'[17]Cumulative Stats'!H80</f>
        <v>0</v>
      </c>
      <c r="I127" s="14">
        <f>IF(C127&gt;0,1,0)</f>
        <v>1</v>
      </c>
      <c r="J127" s="14" t="str">
        <f>'[6]Cumulative Stats'!A94</f>
        <v>Caster</v>
      </c>
      <c r="K127" s="14" t="str">
        <f>'[6]Cumulative Stats'!B94</f>
        <v>Hou</v>
      </c>
      <c r="L127" s="14">
        <f>'[6]Cumulative Stats'!C94</f>
        <v>5</v>
      </c>
      <c r="M127" s="14">
        <f>'[6]Cumulative Stats'!D94</f>
        <v>85</v>
      </c>
      <c r="N127" s="11">
        <f>IF(L127=0,0,M127/L127)</f>
        <v>17</v>
      </c>
      <c r="O127" s="14">
        <f>'[6]Cumulative Stats'!F94</f>
        <v>30</v>
      </c>
      <c r="P127" s="14">
        <f>'[6]Cumulative Stats'!G94</f>
        <v>1</v>
      </c>
      <c r="Q127" s="14">
        <f>'[6]Cumulative Stats'!H94</f>
        <v>0</v>
      </c>
      <c r="R127" s="16">
        <f>+L127/PASSING!$B$1*16</f>
        <v>20</v>
      </c>
    </row>
    <row r="128" spans="1:18">
      <c r="A128" s="14" t="str">
        <f>'[20]Cumulative Stats'!A89</f>
        <v>Waddy</v>
      </c>
      <c r="B128" s="14" t="str">
        <f>'[20]Cumulative Stats'!B89</f>
        <v>LA</v>
      </c>
      <c r="C128" s="14">
        <f>'[20]Cumulative Stats'!C89</f>
        <v>4</v>
      </c>
      <c r="D128" s="14">
        <f>'[20]Cumulative Stats'!D89</f>
        <v>23</v>
      </c>
      <c r="E128" s="11">
        <f>IF(C128=0,0,D128/C128)</f>
        <v>5.75</v>
      </c>
      <c r="F128" s="14">
        <f>'[20]Cumulative Stats'!F89</f>
        <v>16</v>
      </c>
      <c r="G128" s="14">
        <f>'[20]Cumulative Stats'!G89</f>
        <v>0</v>
      </c>
      <c r="H128" s="14">
        <f>'[20]Cumulative Stats'!H89</f>
        <v>0</v>
      </c>
      <c r="I128" s="14">
        <f>IF(C128&gt;0,1,0)</f>
        <v>1</v>
      </c>
      <c r="J128" s="14" t="str">
        <f>'[4]Cumulative Stats'!A95</f>
        <v>Newsome</v>
      </c>
      <c r="K128" s="14" t="str">
        <f>'[4]Cumulative Stats'!B95</f>
        <v>Cle</v>
      </c>
      <c r="L128" s="14">
        <f>'[4]Cumulative Stats'!C95</f>
        <v>5</v>
      </c>
      <c r="M128" s="14">
        <f>'[4]Cumulative Stats'!D95</f>
        <v>74</v>
      </c>
      <c r="N128" s="11">
        <f>IF(L128=0,0,M128/L128)</f>
        <v>14.8</v>
      </c>
      <c r="O128" s="14">
        <f>'[4]Cumulative Stats'!F95</f>
        <v>34</v>
      </c>
      <c r="P128" s="14">
        <f>'[4]Cumulative Stats'!G95</f>
        <v>0</v>
      </c>
      <c r="Q128" s="14">
        <f>'[4]Cumulative Stats'!H95</f>
        <v>0</v>
      </c>
      <c r="R128" s="16">
        <f>+L128/PASSING!$B$1*16</f>
        <v>20</v>
      </c>
    </row>
    <row r="129" spans="1:18">
      <c r="A129" s="14" t="str">
        <f>'[19]Cumulative Stats'!A87</f>
        <v>Whitehurst</v>
      </c>
      <c r="B129" s="14" t="str">
        <f>'[19]Cumulative Stats'!B87</f>
        <v>GB</v>
      </c>
      <c r="C129" s="14">
        <f>'[19]Cumulative Stats'!C87</f>
        <v>7</v>
      </c>
      <c r="D129" s="14">
        <f>'[19]Cumulative Stats'!D87</f>
        <v>22</v>
      </c>
      <c r="E129" s="11">
        <f>IF(C129=0,0,D129/C129)</f>
        <v>3.1428571428571428</v>
      </c>
      <c r="F129" s="14">
        <f>'[19]Cumulative Stats'!F87</f>
        <v>14</v>
      </c>
      <c r="G129" s="14">
        <f>'[19]Cumulative Stats'!G87</f>
        <v>0</v>
      </c>
      <c r="H129" s="14">
        <f>'[19]Cumulative Stats'!H87</f>
        <v>1</v>
      </c>
      <c r="I129" s="14">
        <f>IF(C129&gt;0,1,0)</f>
        <v>1</v>
      </c>
      <c r="J129" t="str">
        <f>'[6]Cumulative Stats'!A95</f>
        <v>Coleman</v>
      </c>
      <c r="K129" t="str">
        <f>'[6]Cumulative Stats'!B95</f>
        <v>Hou</v>
      </c>
      <c r="L129">
        <f>'[6]Cumulative Stats'!C95</f>
        <v>5</v>
      </c>
      <c r="M129">
        <f>'[6]Cumulative Stats'!D95</f>
        <v>72</v>
      </c>
      <c r="N129" s="11">
        <f>IF(L129=0,0,M129/L129)</f>
        <v>14.4</v>
      </c>
      <c r="O129">
        <f>'[6]Cumulative Stats'!F95</f>
        <v>21</v>
      </c>
      <c r="P129">
        <f>'[6]Cumulative Stats'!G95</f>
        <v>0</v>
      </c>
      <c r="Q129">
        <f>'[6]Cumulative Stats'!H95</f>
        <v>0</v>
      </c>
      <c r="R129" s="16">
        <f>+L129/PASSING!$B$1*16</f>
        <v>20</v>
      </c>
    </row>
    <row r="130" spans="1:18">
      <c r="A130" s="14" t="str">
        <f>'[16]Cumulative Stats'!A76</f>
        <v>Avellini</v>
      </c>
      <c r="B130" s="14" t="str">
        <f>'[16]Cumulative Stats'!B76</f>
        <v>Chi</v>
      </c>
      <c r="C130" s="14">
        <f>'[16]Cumulative Stats'!C76</f>
        <v>14</v>
      </c>
      <c r="D130" s="14">
        <f>'[16]Cumulative Stats'!D76</f>
        <v>22</v>
      </c>
      <c r="E130" s="11">
        <f>IF(C130=0,0,D130/C130)</f>
        <v>1.5714285714285714</v>
      </c>
      <c r="F130" s="14">
        <f>'[16]Cumulative Stats'!F76</f>
        <v>4</v>
      </c>
      <c r="G130" s="14">
        <f>'[16]Cumulative Stats'!G76</f>
        <v>0</v>
      </c>
      <c r="H130" s="14">
        <f>'[16]Cumulative Stats'!H76</f>
        <v>1</v>
      </c>
      <c r="I130" s="14">
        <f>IF(C130&gt;0,1,0)</f>
        <v>1</v>
      </c>
      <c r="J130" t="str">
        <f>'[25]Cumulative Stats'!A104</f>
        <v>Ramson</v>
      </c>
      <c r="K130" t="str">
        <f>'[25]Cumulative Stats'!B104</f>
        <v>StL</v>
      </c>
      <c r="L130">
        <f>'[25]Cumulative Stats'!C104</f>
        <v>5</v>
      </c>
      <c r="M130">
        <f>'[25]Cumulative Stats'!D104</f>
        <v>55</v>
      </c>
      <c r="N130" s="11">
        <f>IF(L130=0,0,M130/L130)</f>
        <v>11</v>
      </c>
      <c r="O130">
        <f>'[25]Cumulative Stats'!F104</f>
        <v>20</v>
      </c>
      <c r="P130">
        <f>'[25]Cumulative Stats'!G104</f>
        <v>0</v>
      </c>
      <c r="Q130">
        <f>'[25]Cumulative Stats'!H104</f>
        <v>0</v>
      </c>
      <c r="R130" s="16">
        <f>+L130/PASSING!$B$1*16</f>
        <v>20</v>
      </c>
    </row>
    <row r="131" spans="1:18">
      <c r="A131" t="str">
        <f>'[23]Cumulative Stats'!A86</f>
        <v>Pough</v>
      </c>
      <c r="B131" t="str">
        <f>'[23]Cumulative Stats'!B86</f>
        <v>NYG</v>
      </c>
      <c r="C131">
        <f>'[23]Cumulative Stats'!C86</f>
        <v>1</v>
      </c>
      <c r="D131">
        <f>'[23]Cumulative Stats'!D86</f>
        <v>21</v>
      </c>
      <c r="E131" s="11">
        <f>IF(C131=0,0,D131/C131)</f>
        <v>21</v>
      </c>
      <c r="F131">
        <f>'[23]Cumulative Stats'!F86</f>
        <v>21</v>
      </c>
      <c r="G131">
        <f>'[23]Cumulative Stats'!G86</f>
        <v>0</v>
      </c>
      <c r="H131">
        <f>'[23]Cumulative Stats'!H86</f>
        <v>0</v>
      </c>
      <c r="I131" s="14">
        <f>IF(C131&gt;0,1,0)</f>
        <v>1</v>
      </c>
      <c r="J131" s="14" t="str">
        <f>'[5]Cumulative Stats'!A90</f>
        <v>Armstrong</v>
      </c>
      <c r="K131" s="14" t="str">
        <f>'[5]Cumulative Stats'!B90</f>
        <v>Den</v>
      </c>
      <c r="L131" s="14">
        <f>'[5]Cumulative Stats'!C90</f>
        <v>5</v>
      </c>
      <c r="M131" s="14">
        <f>'[5]Cumulative Stats'!D90</f>
        <v>37</v>
      </c>
      <c r="N131" s="11">
        <f>IF(L131=0,0,M131/L131)</f>
        <v>7.4</v>
      </c>
      <c r="O131" s="14">
        <f>'[5]Cumulative Stats'!F90</f>
        <v>14</v>
      </c>
      <c r="P131" s="14">
        <f>'[5]Cumulative Stats'!G90</f>
        <v>0</v>
      </c>
      <c r="Q131" s="14">
        <f>'[5]Cumulative Stats'!H90</f>
        <v>0</v>
      </c>
      <c r="R131" s="16">
        <f>+L131/PASSING!$B$1*16</f>
        <v>20</v>
      </c>
    </row>
    <row r="132" spans="1:18">
      <c r="A132" s="14" t="str">
        <f>'[16]Cumulative Stats'!A78</f>
        <v>Best</v>
      </c>
      <c r="B132" s="14" t="str">
        <f>'[16]Cumulative Stats'!B78</f>
        <v>Chi</v>
      </c>
      <c r="C132" s="14">
        <f>'[16]Cumulative Stats'!C78</f>
        <v>2</v>
      </c>
      <c r="D132" s="14">
        <f>'[16]Cumulative Stats'!D78</f>
        <v>21</v>
      </c>
      <c r="E132" s="11">
        <f>IF(C132=0,0,D132/C132)</f>
        <v>10.5</v>
      </c>
      <c r="F132" s="14">
        <f>'[16]Cumulative Stats'!F78</f>
        <v>16</v>
      </c>
      <c r="G132" s="14">
        <f>'[16]Cumulative Stats'!G78</f>
        <v>1</v>
      </c>
      <c r="H132" s="14">
        <f>'[16]Cumulative Stats'!H78</f>
        <v>0</v>
      </c>
      <c r="I132" s="14">
        <f>IF(C132&gt;0,1,0)</f>
        <v>1</v>
      </c>
      <c r="J132" t="str">
        <f>'[14]Cumulative Stats'!A98</f>
        <v>Raible</v>
      </c>
      <c r="K132" t="str">
        <f>'[14]Cumulative Stats'!B98</f>
        <v>Sea</v>
      </c>
      <c r="L132">
        <f>'[14]Cumulative Stats'!C98</f>
        <v>5</v>
      </c>
      <c r="M132">
        <f>'[14]Cumulative Stats'!D98</f>
        <v>35</v>
      </c>
      <c r="N132" s="11">
        <f>IF(L132=0,0,M132/L132)</f>
        <v>7</v>
      </c>
      <c r="O132">
        <f>'[14]Cumulative Stats'!F98</f>
        <v>19</v>
      </c>
      <c r="P132">
        <f>'[14]Cumulative Stats'!G98</f>
        <v>1</v>
      </c>
      <c r="Q132">
        <f>'[14]Cumulative Stats'!H98</f>
        <v>1</v>
      </c>
      <c r="R132" s="16">
        <f>+L132/PASSING!$B$1*16</f>
        <v>20</v>
      </c>
    </row>
    <row r="133" spans="1:18">
      <c r="A133" s="14" t="str">
        <f>'[3]Cumulative Stats'!A80</f>
        <v>Davis</v>
      </c>
      <c r="B133" s="14" t="str">
        <f>'[3]Cumulative Stats'!B80</f>
        <v>Cin</v>
      </c>
      <c r="C133" s="14">
        <f>'[3]Cumulative Stats'!C80</f>
        <v>8</v>
      </c>
      <c r="D133" s="14">
        <f>'[3]Cumulative Stats'!D80</f>
        <v>21</v>
      </c>
      <c r="E133" s="11">
        <f>IF(C133=0,0,D133/C133)</f>
        <v>2.625</v>
      </c>
      <c r="F133" s="14">
        <f>'[3]Cumulative Stats'!F80</f>
        <v>14</v>
      </c>
      <c r="G133" s="14">
        <f>'[3]Cumulative Stats'!G80</f>
        <v>0</v>
      </c>
      <c r="H133" s="14">
        <f>'[3]Cumulative Stats'!H80</f>
        <v>1</v>
      </c>
      <c r="I133" s="14">
        <f>IF(C133&gt;0,1,0)</f>
        <v>1</v>
      </c>
      <c r="J133" s="14" t="str">
        <f>'[18]Cumulative Stats'!A102</f>
        <v>Thompson,J</v>
      </c>
      <c r="K133" s="14" t="str">
        <f>'[18]Cumulative Stats'!B102</f>
        <v>Det</v>
      </c>
      <c r="L133" s="14">
        <f>'[18]Cumulative Stats'!C102</f>
        <v>5</v>
      </c>
      <c r="M133" s="14">
        <f>'[18]Cumulative Stats'!D102</f>
        <v>31</v>
      </c>
      <c r="N133" s="11">
        <f>IF(L133=0,0,M133/L133)</f>
        <v>6.2</v>
      </c>
      <c r="O133" s="14">
        <f>'[18]Cumulative Stats'!F102</f>
        <v>12</v>
      </c>
      <c r="P133" s="14">
        <f>'[18]Cumulative Stats'!G102</f>
        <v>0</v>
      </c>
      <c r="Q133" s="14">
        <f>'[18]Cumulative Stats'!H102</f>
        <v>0</v>
      </c>
      <c r="R133" s="16">
        <f>+L133/PASSING!$B$1*16</f>
        <v>20</v>
      </c>
    </row>
    <row r="134" spans="1:18">
      <c r="A134" s="14" t="str">
        <f>'[6]Cumulative Stats'!A80</f>
        <v>Caster</v>
      </c>
      <c r="B134" s="14" t="str">
        <f>'[6]Cumulative Stats'!B80</f>
        <v>Hou</v>
      </c>
      <c r="C134" s="14">
        <f>'[6]Cumulative Stats'!C80</f>
        <v>2</v>
      </c>
      <c r="D134" s="14">
        <f>'[6]Cumulative Stats'!D80</f>
        <v>20</v>
      </c>
      <c r="E134" s="11">
        <f>IF(C134=0,0,D134/C134)</f>
        <v>10</v>
      </c>
      <c r="F134" s="14">
        <f>'[6]Cumulative Stats'!F80</f>
        <v>16</v>
      </c>
      <c r="G134" s="14">
        <f>'[6]Cumulative Stats'!G80</f>
        <v>0</v>
      </c>
      <c r="H134" s="14">
        <f>'[6]Cumulative Stats'!H80</f>
        <v>0</v>
      </c>
      <c r="I134" s="14">
        <f>IF(C134&gt;0,1,0)</f>
        <v>1</v>
      </c>
      <c r="J134" t="str">
        <f>'[18]Cumulative Stats'!A95</f>
        <v>Bussey</v>
      </c>
      <c r="K134" t="str">
        <f>'[18]Cumulative Stats'!B95</f>
        <v>Det</v>
      </c>
      <c r="L134">
        <f>'[18]Cumulative Stats'!C95</f>
        <v>5</v>
      </c>
      <c r="M134">
        <f>'[18]Cumulative Stats'!D95</f>
        <v>23</v>
      </c>
      <c r="N134" s="11">
        <f>IF(L134=0,0,M134/L134)</f>
        <v>4.5999999999999996</v>
      </c>
      <c r="O134">
        <f>'[18]Cumulative Stats'!F95</f>
        <v>10</v>
      </c>
      <c r="P134">
        <f>'[18]Cumulative Stats'!G95</f>
        <v>0</v>
      </c>
      <c r="Q134">
        <f>'[18]Cumulative Stats'!H95</f>
        <v>0</v>
      </c>
      <c r="R134" s="16">
        <f>+L134/PASSING!$B$1*16</f>
        <v>20</v>
      </c>
    </row>
    <row r="135" spans="1:18">
      <c r="A135" t="str">
        <f>'[28]Cumulative Stats'!A77</f>
        <v>Green</v>
      </c>
      <c r="B135" t="str">
        <f>'[28]Cumulative Stats'!B77</f>
        <v>Was</v>
      </c>
      <c r="C135">
        <f>'[28]Cumulative Stats'!C77</f>
        <v>4</v>
      </c>
      <c r="D135">
        <f>'[28]Cumulative Stats'!D77</f>
        <v>20</v>
      </c>
      <c r="E135" s="11">
        <f>IF(C135=0,0,D135/C135)</f>
        <v>5</v>
      </c>
      <c r="F135">
        <f>'[28]Cumulative Stats'!F77</f>
        <v>12</v>
      </c>
      <c r="G135">
        <f>'[28]Cumulative Stats'!G77</f>
        <v>0</v>
      </c>
      <c r="H135">
        <f>'[28]Cumulative Stats'!H77</f>
        <v>0</v>
      </c>
      <c r="I135" s="14">
        <f>IF(C135&gt;0,1,0)</f>
        <v>1</v>
      </c>
      <c r="J135" t="str">
        <f>'[4]Cumulative Stats'!A98</f>
        <v>Pruitt,M</v>
      </c>
      <c r="K135" t="str">
        <f>'[4]Cumulative Stats'!B98</f>
        <v>Cle</v>
      </c>
      <c r="L135">
        <f>'[4]Cumulative Stats'!C98</f>
        <v>5</v>
      </c>
      <c r="M135">
        <f>'[4]Cumulative Stats'!D98</f>
        <v>22</v>
      </c>
      <c r="N135" s="11">
        <f>IF(L135=0,0,M135/L135)</f>
        <v>4.4000000000000004</v>
      </c>
      <c r="O135">
        <f>'[4]Cumulative Stats'!F98</f>
        <v>17</v>
      </c>
      <c r="P135">
        <f>'[4]Cumulative Stats'!G98</f>
        <v>1</v>
      </c>
      <c r="Q135">
        <f>'[4]Cumulative Stats'!H98</f>
        <v>0</v>
      </c>
      <c r="R135" s="16">
        <f>+L135/PASSING!$B$1*16</f>
        <v>20</v>
      </c>
    </row>
    <row r="136" spans="1:18">
      <c r="A136" t="str">
        <f>'[18]Cumulative Stats'!A85</f>
        <v>Landry</v>
      </c>
      <c r="B136" t="str">
        <f>'[18]Cumulative Stats'!B85</f>
        <v>Det</v>
      </c>
      <c r="C136">
        <f>'[18]Cumulative Stats'!C85</f>
        <v>4</v>
      </c>
      <c r="D136">
        <f>'[18]Cumulative Stats'!D85</f>
        <v>20</v>
      </c>
      <c r="E136" s="11">
        <f>IF(C136=0,0,D136/C136)</f>
        <v>5</v>
      </c>
      <c r="F136">
        <f>'[18]Cumulative Stats'!F85</f>
        <v>14</v>
      </c>
      <c r="G136">
        <f>'[18]Cumulative Stats'!G85</f>
        <v>0</v>
      </c>
      <c r="H136">
        <f>'[18]Cumulative Stats'!H85</f>
        <v>0</v>
      </c>
      <c r="I136" s="14">
        <f>IF(C136&gt;0,1,0)</f>
        <v>1</v>
      </c>
      <c r="J136" s="14" t="str">
        <f>'[8]Cumulative Stats'!A91</f>
        <v>Bulaich</v>
      </c>
      <c r="K136" s="14" t="str">
        <f>'[8]Cumulative Stats'!B91</f>
        <v>Mia</v>
      </c>
      <c r="L136" s="14">
        <f>'[8]Cumulative Stats'!C91</f>
        <v>5</v>
      </c>
      <c r="M136" s="14">
        <f>'[8]Cumulative Stats'!D91</f>
        <v>8</v>
      </c>
      <c r="N136" s="11">
        <f>IF(L136=0,0,M136/L136)</f>
        <v>1.6</v>
      </c>
      <c r="O136" s="14">
        <f>'[8]Cumulative Stats'!F91</f>
        <v>3</v>
      </c>
      <c r="P136" s="14">
        <f>'[8]Cumulative Stats'!G91</f>
        <v>0</v>
      </c>
      <c r="Q136" s="14">
        <f>'[8]Cumulative Stats'!H91</f>
        <v>0</v>
      </c>
      <c r="R136" s="16">
        <f>+L136/PASSING!$B$1*16</f>
        <v>20</v>
      </c>
    </row>
    <row r="137" spans="1:18">
      <c r="A137" t="str">
        <f>'[21]Cumulative Stats'!A82</f>
        <v>Miller,R</v>
      </c>
      <c r="B137" t="str">
        <f>'[21]Cumulative Stats'!B82</f>
        <v>Min</v>
      </c>
      <c r="C137">
        <f>'[21]Cumulative Stats'!C82</f>
        <v>12</v>
      </c>
      <c r="D137">
        <f>'[21]Cumulative Stats'!D82</f>
        <v>19</v>
      </c>
      <c r="E137" s="11">
        <f>IF(C137=0,0,D137/C137)</f>
        <v>1.5833333333333333</v>
      </c>
      <c r="F137">
        <f>'[21]Cumulative Stats'!F82</f>
        <v>6</v>
      </c>
      <c r="G137">
        <f>'[21]Cumulative Stats'!G82</f>
        <v>0</v>
      </c>
      <c r="H137">
        <f>'[21]Cumulative Stats'!H82</f>
        <v>0</v>
      </c>
      <c r="I137" s="14">
        <f>IF(C137&gt;0,1,0)</f>
        <v>1</v>
      </c>
      <c r="J137" s="78" t="str">
        <f>'[26]Cumulative Stats'!A94</f>
        <v>Hofer</v>
      </c>
      <c r="K137" s="78" t="str">
        <f>'[26]Cumulative Stats'!B94</f>
        <v>SF</v>
      </c>
      <c r="L137" s="78">
        <f>'[26]Cumulative Stats'!C94</f>
        <v>4</v>
      </c>
      <c r="M137" s="78">
        <f>'[26]Cumulative Stats'!D94</f>
        <v>78</v>
      </c>
      <c r="N137" s="11">
        <f>IF(L137=0,0,M137/L137)</f>
        <v>19.5</v>
      </c>
      <c r="O137" s="78">
        <f>'[26]Cumulative Stats'!F94</f>
        <v>46</v>
      </c>
      <c r="P137" s="78">
        <f>'[26]Cumulative Stats'!G94</f>
        <v>0</v>
      </c>
      <c r="Q137" s="78">
        <f>'[26]Cumulative Stats'!H94</f>
        <v>2</v>
      </c>
      <c r="R137" s="16">
        <f>+L137/PASSING!$B$1*16</f>
        <v>16</v>
      </c>
    </row>
    <row r="138" spans="1:18">
      <c r="A138" t="str">
        <f>'[14]Cumulative Stats'!A80</f>
        <v>Raible</v>
      </c>
      <c r="B138" t="str">
        <f>'[14]Cumulative Stats'!B80</f>
        <v>Sea</v>
      </c>
      <c r="C138">
        <f>'[14]Cumulative Stats'!C80</f>
        <v>1</v>
      </c>
      <c r="D138">
        <f>'[14]Cumulative Stats'!D80</f>
        <v>18</v>
      </c>
      <c r="E138" s="11">
        <f>IF(C138=0,0,D138/C138)</f>
        <v>18</v>
      </c>
      <c r="F138">
        <f>'[14]Cumulative Stats'!F80</f>
        <v>18</v>
      </c>
      <c r="G138">
        <f>'[14]Cumulative Stats'!G80</f>
        <v>0</v>
      </c>
      <c r="H138">
        <f>'[14]Cumulative Stats'!H80</f>
        <v>0</v>
      </c>
      <c r="I138" s="14">
        <f>IF(C138&gt;0,1,0)</f>
        <v>1</v>
      </c>
      <c r="J138" t="str">
        <f>'[27]Cumulative Stats'!A98</f>
        <v>Mucker</v>
      </c>
      <c r="K138" t="str">
        <f>'[27]Cumulative Stats'!B98</f>
        <v>TB</v>
      </c>
      <c r="L138">
        <f>'[27]Cumulative Stats'!C98</f>
        <v>4</v>
      </c>
      <c r="M138">
        <f>'[27]Cumulative Stats'!D98</f>
        <v>72</v>
      </c>
      <c r="N138" s="11">
        <f>IF(L138=0,0,M138/L138)</f>
        <v>18</v>
      </c>
      <c r="O138">
        <f>'[27]Cumulative Stats'!F98</f>
        <v>28</v>
      </c>
      <c r="P138">
        <f>'[27]Cumulative Stats'!G98</f>
        <v>1</v>
      </c>
      <c r="Q138">
        <f>'[27]Cumulative Stats'!H98</f>
        <v>0</v>
      </c>
      <c r="R138" s="16">
        <f>+L138/PASSING!$B$1*16</f>
        <v>16</v>
      </c>
    </row>
    <row r="139" spans="1:18">
      <c r="A139" s="78" t="s">
        <v>219</v>
      </c>
      <c r="B139" s="14" t="s">
        <v>200</v>
      </c>
      <c r="C139" s="14">
        <f>+$C$361</f>
        <v>3</v>
      </c>
      <c r="D139" s="14">
        <f>+$D$361</f>
        <v>18</v>
      </c>
      <c r="E139" s="11">
        <f>IF(C139=0,0,D139/C139)</f>
        <v>6</v>
      </c>
      <c r="F139" s="14">
        <f>+$F$361</f>
        <v>22</v>
      </c>
      <c r="G139" s="14">
        <f>+$G$361</f>
        <v>0</v>
      </c>
      <c r="H139" s="14">
        <f>+$H$361</f>
        <v>0</v>
      </c>
      <c r="I139" s="14">
        <f>IF(C139&gt;0,1,0)</f>
        <v>1</v>
      </c>
      <c r="J139" t="str">
        <f>'[6]Cumulative Stats'!A99</f>
        <v>Renfro</v>
      </c>
      <c r="K139" t="str">
        <f>'[6]Cumulative Stats'!B99</f>
        <v>Hou</v>
      </c>
      <c r="L139">
        <f>'[6]Cumulative Stats'!C99</f>
        <v>4</v>
      </c>
      <c r="M139">
        <f>'[6]Cumulative Stats'!D99</f>
        <v>70</v>
      </c>
      <c r="N139" s="11">
        <f>IF(L139=0,0,M139/L139)</f>
        <v>17.5</v>
      </c>
      <c r="O139">
        <f>'[6]Cumulative Stats'!F99</f>
        <v>27</v>
      </c>
      <c r="P139">
        <f>'[6]Cumulative Stats'!G99</f>
        <v>0</v>
      </c>
      <c r="Q139">
        <f>'[6]Cumulative Stats'!H99</f>
        <v>0</v>
      </c>
      <c r="R139" s="16">
        <f>+L139/PASSING!$B$1*16</f>
        <v>16</v>
      </c>
    </row>
    <row r="140" spans="1:18">
      <c r="A140" s="14" t="str">
        <f>'[15]Cumulative Stats'!A81</f>
        <v>Jones</v>
      </c>
      <c r="B140" s="14" t="str">
        <f>'[15]Cumulative Stats'!B81</f>
        <v>Atl</v>
      </c>
      <c r="C140" s="14">
        <f>'[15]Cumulative Stats'!C81</f>
        <v>4</v>
      </c>
      <c r="D140" s="14">
        <f>'[15]Cumulative Stats'!D81</f>
        <v>17</v>
      </c>
      <c r="E140" s="11">
        <f>IF(C140=0,0,D140/C140)</f>
        <v>4.25</v>
      </c>
      <c r="F140" s="14">
        <f>'[15]Cumulative Stats'!F81</f>
        <v>17</v>
      </c>
      <c r="G140" s="14">
        <f>'[15]Cumulative Stats'!G81</f>
        <v>0</v>
      </c>
      <c r="H140" s="14">
        <f>'[15]Cumulative Stats'!H81</f>
        <v>1</v>
      </c>
      <c r="I140" s="14">
        <f>IF(C140&gt;0,1,0)</f>
        <v>1</v>
      </c>
      <c r="J140" s="78" t="str">
        <f>'[24]Cumulative Stats'!A103</f>
        <v>Payne</v>
      </c>
      <c r="K140" s="78" t="str">
        <f>'[24]Cumulative Stats'!B103</f>
        <v>Phi</v>
      </c>
      <c r="L140" s="78">
        <f>'[24]Cumulative Stats'!C103</f>
        <v>4</v>
      </c>
      <c r="M140" s="78">
        <f>'[24]Cumulative Stats'!D103</f>
        <v>50</v>
      </c>
      <c r="N140" s="11">
        <f>IF(L140=0,0,M140/L140)</f>
        <v>12.5</v>
      </c>
      <c r="O140" s="78">
        <f>'[24]Cumulative Stats'!F103</f>
        <v>24</v>
      </c>
      <c r="P140" s="78">
        <f>'[24]Cumulative Stats'!G103</f>
        <v>0</v>
      </c>
      <c r="Q140" s="78">
        <f>'[24]Cumulative Stats'!H103</f>
        <v>0</v>
      </c>
      <c r="R140" s="16">
        <f>+L140/PASSING!$B$1*16</f>
        <v>16</v>
      </c>
    </row>
    <row r="141" spans="1:18">
      <c r="A141" t="str">
        <f>'[27]Cumulative Stats'!A85</f>
        <v>Ragsdale</v>
      </c>
      <c r="B141" t="str">
        <f>'[27]Cumulative Stats'!B85</f>
        <v>TB</v>
      </c>
      <c r="C141">
        <f>'[27]Cumulative Stats'!C85</f>
        <v>5</v>
      </c>
      <c r="D141">
        <f>'[27]Cumulative Stats'!D85</f>
        <v>17</v>
      </c>
      <c r="E141" s="11">
        <f>IF(C141=0,0,D141/C141)</f>
        <v>3.4</v>
      </c>
      <c r="F141">
        <f>'[27]Cumulative Stats'!F85</f>
        <v>8</v>
      </c>
      <c r="G141">
        <f>'[27]Cumulative Stats'!G85</f>
        <v>0</v>
      </c>
      <c r="H141">
        <f>'[27]Cumulative Stats'!H85</f>
        <v>0</v>
      </c>
      <c r="I141" s="14">
        <f>IF(C141&gt;0,1,0)</f>
        <v>1</v>
      </c>
      <c r="J141" s="14" t="str">
        <f>'[20]Cumulative Stats'!A107</f>
        <v>Young</v>
      </c>
      <c r="K141" s="14" t="str">
        <f>'[20]Cumulative Stats'!B107</f>
        <v>LA</v>
      </c>
      <c r="L141" s="14">
        <f>'[20]Cumulative Stats'!C107</f>
        <v>4</v>
      </c>
      <c r="M141" s="14">
        <f>'[20]Cumulative Stats'!D107</f>
        <v>49</v>
      </c>
      <c r="N141" s="11">
        <f>IF(L141=0,0,M141/L141)</f>
        <v>12.25</v>
      </c>
      <c r="O141" s="14">
        <f>'[20]Cumulative Stats'!F107</f>
        <v>14</v>
      </c>
      <c r="P141" s="14">
        <f>'[20]Cumulative Stats'!G107</f>
        <v>0</v>
      </c>
      <c r="Q141" s="14">
        <f>'[20]Cumulative Stats'!H107</f>
        <v>0</v>
      </c>
      <c r="R141" s="16">
        <f>+L141/PASSING!$B$1*16</f>
        <v>16</v>
      </c>
    </row>
    <row r="142" spans="1:18">
      <c r="A142" t="str">
        <f>'[19]Cumulative Stats'!A82</f>
        <v>Simpson</v>
      </c>
      <c r="B142" t="str">
        <f>'[19]Cumulative Stats'!B82</f>
        <v>GB</v>
      </c>
      <c r="C142">
        <f>'[19]Cumulative Stats'!C82</f>
        <v>7</v>
      </c>
      <c r="D142">
        <f>'[19]Cumulative Stats'!D82</f>
        <v>17</v>
      </c>
      <c r="E142" s="11">
        <f>IF(C142=0,0,D142/C142)</f>
        <v>2.4285714285714284</v>
      </c>
      <c r="F142">
        <f>'[19]Cumulative Stats'!F82</f>
        <v>11</v>
      </c>
      <c r="G142">
        <f>'[19]Cumulative Stats'!G82</f>
        <v>0</v>
      </c>
      <c r="H142">
        <f>'[19]Cumulative Stats'!H82</f>
        <v>0</v>
      </c>
      <c r="I142" s="14">
        <f>IF(C142&gt;0,1,0)</f>
        <v>1</v>
      </c>
      <c r="J142" s="14" t="str">
        <f>'[6]Cumulative Stats'!A93</f>
        <v>Carpenter</v>
      </c>
      <c r="K142" s="14" t="str">
        <f>'[6]Cumulative Stats'!B93</f>
        <v>Hou</v>
      </c>
      <c r="L142" s="14">
        <f>'[6]Cumulative Stats'!C93</f>
        <v>4</v>
      </c>
      <c r="M142" s="14">
        <f>'[6]Cumulative Stats'!D93</f>
        <v>46</v>
      </c>
      <c r="N142" s="11">
        <f>IF(L142=0,0,M142/L142)</f>
        <v>11.5</v>
      </c>
      <c r="O142" s="14">
        <f>'[6]Cumulative Stats'!F93</f>
        <v>16</v>
      </c>
      <c r="P142" s="14">
        <f>'[6]Cumulative Stats'!G93</f>
        <v>1</v>
      </c>
      <c r="Q142" s="14">
        <f>'[6]Cumulative Stats'!H93</f>
        <v>0</v>
      </c>
      <c r="R142" s="16">
        <f>+L142/PASSING!$B$1*16</f>
        <v>16</v>
      </c>
    </row>
    <row r="143" spans="1:18">
      <c r="A143" t="str">
        <f>'[11]Cumulative Stats'!A83</f>
        <v>Russell</v>
      </c>
      <c r="B143" t="str">
        <f>'[11]Cumulative Stats'!B83</f>
        <v>Oak</v>
      </c>
      <c r="C143">
        <f>'[11]Cumulative Stats'!C83</f>
        <v>2</v>
      </c>
      <c r="D143">
        <f>'[11]Cumulative Stats'!D83</f>
        <v>15</v>
      </c>
      <c r="E143" s="11">
        <f>IF(C143=0,0,D143/C143)</f>
        <v>7.5</v>
      </c>
      <c r="F143">
        <f>'[11]Cumulative Stats'!F83</f>
        <v>12</v>
      </c>
      <c r="G143">
        <f>'[11]Cumulative Stats'!G83</f>
        <v>0</v>
      </c>
      <c r="H143">
        <f>'[11]Cumulative Stats'!H83</f>
        <v>0</v>
      </c>
      <c r="I143" s="14">
        <f>IF(C143&gt;0,1,0)</f>
        <v>1</v>
      </c>
      <c r="J143" t="str">
        <f>'[5]Cumulative Stats'!A100</f>
        <v>Preston</v>
      </c>
      <c r="K143" t="str">
        <f>'[5]Cumulative Stats'!B100</f>
        <v>Den</v>
      </c>
      <c r="L143">
        <f>'[5]Cumulative Stats'!C100</f>
        <v>4</v>
      </c>
      <c r="M143">
        <f>'[5]Cumulative Stats'!D100</f>
        <v>45</v>
      </c>
      <c r="N143" s="11">
        <f>IF(L143=0,0,M143/L143)</f>
        <v>11.25</v>
      </c>
      <c r="O143">
        <f>'[5]Cumulative Stats'!F100</f>
        <v>20</v>
      </c>
      <c r="P143">
        <f>'[5]Cumulative Stats'!G100</f>
        <v>0</v>
      </c>
      <c r="Q143">
        <f>'[5]Cumulative Stats'!H100</f>
        <v>0</v>
      </c>
      <c r="R143" s="16">
        <f>+L143/PASSING!$B$1*16</f>
        <v>16</v>
      </c>
    </row>
    <row r="144" spans="1:18">
      <c r="A144" t="str">
        <f>'[25]Cumulative Stats'!A79</f>
        <v>Harrell</v>
      </c>
      <c r="B144" t="str">
        <f>'[25]Cumulative Stats'!B79</f>
        <v>StL</v>
      </c>
      <c r="C144">
        <f>'[25]Cumulative Stats'!C79</f>
        <v>4</v>
      </c>
      <c r="D144">
        <f>'[25]Cumulative Stats'!D79</f>
        <v>15</v>
      </c>
      <c r="E144" s="11">
        <f>IF(C144=0,0,D144/C144)</f>
        <v>3.75</v>
      </c>
      <c r="F144">
        <f>'[25]Cumulative Stats'!F79</f>
        <v>6</v>
      </c>
      <c r="G144">
        <f>'[25]Cumulative Stats'!G79</f>
        <v>0</v>
      </c>
      <c r="H144">
        <f>'[25]Cumulative Stats'!H79</f>
        <v>0</v>
      </c>
      <c r="I144" s="14">
        <f>IF(C144&gt;0,1,0)</f>
        <v>1</v>
      </c>
      <c r="J144" s="14" t="str">
        <f>'[2]Cumulative Stats'!A100</f>
        <v>Walton</v>
      </c>
      <c r="K144" s="14" t="str">
        <f>'[2]Cumulative Stats'!B100</f>
        <v>Buf</v>
      </c>
      <c r="L144" s="14">
        <f>'[2]Cumulative Stats'!C100</f>
        <v>4</v>
      </c>
      <c r="M144" s="14">
        <f>'[2]Cumulative Stats'!D100</f>
        <v>41</v>
      </c>
      <c r="N144" s="11">
        <f>IF(L144=0,0,M144/L144)</f>
        <v>10.25</v>
      </c>
      <c r="O144" s="14">
        <f>'[2]Cumulative Stats'!F100</f>
        <v>15</v>
      </c>
      <c r="P144" s="14">
        <f>'[2]Cumulative Stats'!G100</f>
        <v>1</v>
      </c>
      <c r="Q144" s="14">
        <f>'[2]Cumulative Stats'!H100</f>
        <v>0</v>
      </c>
      <c r="R144" s="16">
        <f>+L144/PASSING!$B$1*16</f>
        <v>16</v>
      </c>
    </row>
    <row r="145" spans="1:18">
      <c r="A145" s="14" t="str">
        <f>'[18]Cumulative Stats'!A77</f>
        <v>Bolton</v>
      </c>
      <c r="B145" s="14" t="str">
        <f>'[18]Cumulative Stats'!B77</f>
        <v>Det</v>
      </c>
      <c r="C145" s="14">
        <f>'[18]Cumulative Stats'!C77</f>
        <v>4</v>
      </c>
      <c r="D145" s="14">
        <f>'[18]Cumulative Stats'!D77</f>
        <v>15</v>
      </c>
      <c r="E145" s="11">
        <f>IF(C145=0,0,D145/C145)</f>
        <v>3.75</v>
      </c>
      <c r="F145" s="14">
        <f>'[18]Cumulative Stats'!F77</f>
        <v>6</v>
      </c>
      <c r="G145" s="14">
        <f>'[18]Cumulative Stats'!G77</f>
        <v>0</v>
      </c>
      <c r="H145" s="14">
        <f>'[18]Cumulative Stats'!H77</f>
        <v>0</v>
      </c>
      <c r="I145" s="14">
        <f>IF(C145&gt;0,1,0)</f>
        <v>1</v>
      </c>
      <c r="J145" t="str">
        <f>'[19]Cumulative Stats'!A93</f>
        <v>Middleton</v>
      </c>
      <c r="K145" t="str">
        <f>'[19]Cumulative Stats'!B93</f>
        <v>GB</v>
      </c>
      <c r="L145">
        <f>'[19]Cumulative Stats'!C93</f>
        <v>4</v>
      </c>
      <c r="M145">
        <f>'[19]Cumulative Stats'!D93</f>
        <v>39</v>
      </c>
      <c r="N145" s="11">
        <f>IF(L145=0,0,M145/L145)</f>
        <v>9.75</v>
      </c>
      <c r="O145">
        <f>'[19]Cumulative Stats'!F93</f>
        <v>22</v>
      </c>
      <c r="P145">
        <f>'[19]Cumulative Stats'!G93</f>
        <v>0</v>
      </c>
      <c r="Q145">
        <f>'[19]Cumulative Stats'!H93</f>
        <v>0</v>
      </c>
      <c r="R145" s="16">
        <f>+L145/PASSING!$B$1*16</f>
        <v>16</v>
      </c>
    </row>
    <row r="146" spans="1:18">
      <c r="A146" s="14" t="str">
        <f>'[5]Cumulative Stats'!A81</f>
        <v>Morton</v>
      </c>
      <c r="B146" s="14" t="str">
        <f>'[5]Cumulative Stats'!B81</f>
        <v>Den</v>
      </c>
      <c r="C146" s="14">
        <f>'[5]Cumulative Stats'!C81</f>
        <v>3</v>
      </c>
      <c r="D146" s="14">
        <f>'[5]Cumulative Stats'!D81</f>
        <v>14</v>
      </c>
      <c r="E146" s="11">
        <f>IF(C146=0,0,D146/C146)</f>
        <v>4.666666666666667</v>
      </c>
      <c r="F146" s="14">
        <f>'[5]Cumulative Stats'!F81</f>
        <v>10</v>
      </c>
      <c r="G146" s="14">
        <f>'[5]Cumulative Stats'!G81</f>
        <v>0</v>
      </c>
      <c r="H146" s="14">
        <f>'[5]Cumulative Stats'!H81</f>
        <v>0</v>
      </c>
      <c r="I146" s="14">
        <f>IF(C146&gt;0,1,0)</f>
        <v>1</v>
      </c>
      <c r="J146" s="78" t="str">
        <f>'[24]Cumulative Stats'!A99</f>
        <v>Hogan</v>
      </c>
      <c r="K146" s="78" t="str">
        <f>'[24]Cumulative Stats'!B99</f>
        <v>Phi</v>
      </c>
      <c r="L146" s="78">
        <f>'[24]Cumulative Stats'!C99</f>
        <v>4</v>
      </c>
      <c r="M146" s="78">
        <f>'[24]Cumulative Stats'!D99</f>
        <v>36</v>
      </c>
      <c r="N146" s="11">
        <f>IF(L146=0,0,M146/L146)</f>
        <v>9</v>
      </c>
      <c r="O146" s="78">
        <f>'[24]Cumulative Stats'!F99</f>
        <v>34</v>
      </c>
      <c r="P146" s="78">
        <f>'[24]Cumulative Stats'!G99</f>
        <v>0</v>
      </c>
      <c r="Q146" s="78">
        <f>'[24]Cumulative Stats'!H99</f>
        <v>0</v>
      </c>
      <c r="R146" s="16">
        <f>+L146/PASSING!$B$1*16</f>
        <v>16</v>
      </c>
    </row>
    <row r="147" spans="1:18">
      <c r="A147" t="str">
        <f>'[9]Cumulative Stats'!A84</f>
        <v>Tatupu</v>
      </c>
      <c r="B147" t="str">
        <f>'[9]Cumulative Stats'!B84</f>
        <v>NE</v>
      </c>
      <c r="C147">
        <f>'[9]Cumulative Stats'!C84</f>
        <v>3</v>
      </c>
      <c r="D147">
        <f>'[9]Cumulative Stats'!D84</f>
        <v>14</v>
      </c>
      <c r="E147" s="11">
        <f>IF(C147=0,0,D147/C147)</f>
        <v>4.666666666666667</v>
      </c>
      <c r="F147">
        <f>'[9]Cumulative Stats'!F84</f>
        <v>10</v>
      </c>
      <c r="G147">
        <f>'[9]Cumulative Stats'!G84</f>
        <v>0</v>
      </c>
      <c r="H147">
        <f>'[9]Cumulative Stats'!H84</f>
        <v>1</v>
      </c>
      <c r="I147" s="14">
        <f>IF(C147&gt;0,1,0)</f>
        <v>1</v>
      </c>
      <c r="J147" t="str">
        <f>'[22]Cumulative Stats'!A99</f>
        <v>Strachan</v>
      </c>
      <c r="K147" t="str">
        <f>'[22]Cumulative Stats'!B99</f>
        <v>NO</v>
      </c>
      <c r="L147">
        <f>'[22]Cumulative Stats'!C99</f>
        <v>4</v>
      </c>
      <c r="M147">
        <f>'[22]Cumulative Stats'!D99</f>
        <v>33</v>
      </c>
      <c r="N147" s="11">
        <f>IF(L147=0,0,M147/L147)</f>
        <v>8.25</v>
      </c>
      <c r="O147">
        <f>'[22]Cumulative Stats'!F99</f>
        <v>24</v>
      </c>
      <c r="P147">
        <f>'[22]Cumulative Stats'!G99</f>
        <v>0</v>
      </c>
      <c r="Q147">
        <f>'[22]Cumulative Stats'!H99</f>
        <v>0</v>
      </c>
      <c r="R147" s="16">
        <f>+L147/PASSING!$B$1*16</f>
        <v>16</v>
      </c>
    </row>
    <row r="148" spans="1:18">
      <c r="A148" s="14" t="str">
        <f>'[2]Cumulative Stats'!A78</f>
        <v>Ferguson</v>
      </c>
      <c r="B148" s="14" t="str">
        <f>'[2]Cumulative Stats'!B78</f>
        <v>Buf</v>
      </c>
      <c r="C148" s="14">
        <f>'[2]Cumulative Stats'!C78</f>
        <v>5</v>
      </c>
      <c r="D148" s="14">
        <f>'[2]Cumulative Stats'!D78</f>
        <v>14</v>
      </c>
      <c r="E148" s="11">
        <f>IF(C148=0,0,D148/C148)</f>
        <v>2.8</v>
      </c>
      <c r="F148" s="14">
        <f>'[2]Cumulative Stats'!F78</f>
        <v>12</v>
      </c>
      <c r="G148" s="14">
        <f>'[2]Cumulative Stats'!G78</f>
        <v>0</v>
      </c>
      <c r="H148" s="14">
        <f>'[2]Cumulative Stats'!H78</f>
        <v>1</v>
      </c>
      <c r="I148" s="14">
        <f>IF(C148&gt;0,1,0)</f>
        <v>1</v>
      </c>
      <c r="J148" t="str">
        <f>'[26]Cumulative Stats'!A102</f>
        <v>Williams</v>
      </c>
      <c r="K148" t="str">
        <f>'[26]Cumulative Stats'!B102</f>
        <v>SF</v>
      </c>
      <c r="L148">
        <f>'[26]Cumulative Stats'!C102</f>
        <v>4</v>
      </c>
      <c r="M148">
        <f>'[26]Cumulative Stats'!D102</f>
        <v>31</v>
      </c>
      <c r="N148" s="11">
        <f>IF(L148=0,0,M148/L148)</f>
        <v>7.75</v>
      </c>
      <c r="O148">
        <f>'[26]Cumulative Stats'!F102</f>
        <v>12</v>
      </c>
      <c r="P148">
        <f>'[26]Cumulative Stats'!G102</f>
        <v>0</v>
      </c>
      <c r="Q148">
        <f>'[26]Cumulative Stats'!H102</f>
        <v>0</v>
      </c>
      <c r="R148" s="16">
        <f>+L148/PASSING!$B$1*16</f>
        <v>16</v>
      </c>
    </row>
    <row r="149" spans="1:18">
      <c r="A149" t="str">
        <f>'[26]Cumulative Stats'!A83</f>
        <v>Jones</v>
      </c>
      <c r="B149" t="str">
        <f>'[26]Cumulative Stats'!B83</f>
        <v>SF</v>
      </c>
      <c r="C149">
        <f>'[26]Cumulative Stats'!C83</f>
        <v>1</v>
      </c>
      <c r="D149">
        <f>'[26]Cumulative Stats'!D83</f>
        <v>13</v>
      </c>
      <c r="E149" s="11">
        <f>IF(C149=0,0,D149/C149)</f>
        <v>13</v>
      </c>
      <c r="F149">
        <f>'[26]Cumulative Stats'!F83</f>
        <v>13</v>
      </c>
      <c r="G149">
        <f>'[26]Cumulative Stats'!G83</f>
        <v>0</v>
      </c>
      <c r="H149">
        <f>'[26]Cumulative Stats'!H83</f>
        <v>1</v>
      </c>
      <c r="I149" s="14">
        <f>IF(C149&gt;0,1,0)</f>
        <v>1</v>
      </c>
      <c r="J149" s="78" t="str">
        <f>'[24]Cumulative Stats'!A104</f>
        <v>Smith</v>
      </c>
      <c r="K149" s="78" t="str">
        <f>'[24]Cumulative Stats'!B104</f>
        <v>Phi</v>
      </c>
      <c r="L149" s="78">
        <f>'[24]Cumulative Stats'!C104</f>
        <v>4</v>
      </c>
      <c r="M149" s="78">
        <f>'[24]Cumulative Stats'!D104</f>
        <v>27</v>
      </c>
      <c r="N149" s="11">
        <f>IF(L149=0,0,M149/L149)</f>
        <v>6.75</v>
      </c>
      <c r="O149" s="78">
        <f>'[24]Cumulative Stats'!F104</f>
        <v>15</v>
      </c>
      <c r="P149" s="78">
        <f>'[24]Cumulative Stats'!G104</f>
        <v>0</v>
      </c>
      <c r="Q149" s="78">
        <f>'[24]Cumulative Stats'!H104</f>
        <v>0</v>
      </c>
      <c r="R149" s="16">
        <f>+L149/PASSING!$B$1*16</f>
        <v>16</v>
      </c>
    </row>
    <row r="150" spans="1:18">
      <c r="A150" s="14" t="str">
        <f>'[18]Cumulative Stats'!A83</f>
        <v>Kane</v>
      </c>
      <c r="B150" s="14" t="str">
        <f>'[18]Cumulative Stats'!B83</f>
        <v>Det</v>
      </c>
      <c r="C150" s="14">
        <f>'[18]Cumulative Stats'!C83</f>
        <v>6</v>
      </c>
      <c r="D150" s="14">
        <f>'[18]Cumulative Stats'!D83</f>
        <v>13</v>
      </c>
      <c r="E150" s="11">
        <f>IF(C150=0,0,D150/C150)</f>
        <v>2.1666666666666665</v>
      </c>
      <c r="F150" s="14">
        <f>'[18]Cumulative Stats'!F83</f>
        <v>16</v>
      </c>
      <c r="G150" s="14">
        <f>'[18]Cumulative Stats'!G83</f>
        <v>0</v>
      </c>
      <c r="H150" s="14">
        <f>'[18]Cumulative Stats'!H83</f>
        <v>1</v>
      </c>
      <c r="I150" s="14">
        <f>IF(C150&gt;0,1,0)</f>
        <v>1</v>
      </c>
      <c r="J150" t="str">
        <f>'[2]Cumulative Stats'!A91</f>
        <v>Brown</v>
      </c>
      <c r="K150" t="str">
        <f>'[2]Cumulative Stats'!B91</f>
        <v>Buf</v>
      </c>
      <c r="L150">
        <f>'[2]Cumulative Stats'!C91</f>
        <v>4</v>
      </c>
      <c r="M150">
        <f>'[2]Cumulative Stats'!D91</f>
        <v>12</v>
      </c>
      <c r="N150" s="11">
        <f>IF(L150=0,0,M150/L150)</f>
        <v>3</v>
      </c>
      <c r="O150">
        <f>'[2]Cumulative Stats'!F91</f>
        <v>6</v>
      </c>
      <c r="P150">
        <f>'[2]Cumulative Stats'!G91</f>
        <v>0</v>
      </c>
      <c r="Q150">
        <f>'[2]Cumulative Stats'!H91</f>
        <v>0</v>
      </c>
      <c r="R150" s="16">
        <f>+L150/PASSING!$B$1*16</f>
        <v>16</v>
      </c>
    </row>
    <row r="151" spans="1:18">
      <c r="A151" s="78" t="s">
        <v>217</v>
      </c>
      <c r="B151" s="14" t="s">
        <v>218</v>
      </c>
      <c r="C151" s="14">
        <f>+$C$357</f>
        <v>7</v>
      </c>
      <c r="D151" s="14">
        <f>+$D$357</f>
        <v>13</v>
      </c>
      <c r="E151" s="11">
        <f>IF(C151=0,0,D151/C151)</f>
        <v>1.8571428571428572</v>
      </c>
      <c r="F151" s="14">
        <f>+$F$357</f>
        <v>8</v>
      </c>
      <c r="G151" s="14">
        <f>+$G$357</f>
        <v>0</v>
      </c>
      <c r="H151" s="14">
        <f>+$H$357</f>
        <v>1</v>
      </c>
      <c r="I151" s="14">
        <f>IF(C151&gt;0,1,0)</f>
        <v>1</v>
      </c>
      <c r="J151" s="79" t="str">
        <f>'[23]Cumulative Stats'!A92</f>
        <v>Dixon</v>
      </c>
      <c r="K151" t="str">
        <f>'[23]Cumulative Stats'!B92</f>
        <v>NYG</v>
      </c>
      <c r="L151">
        <f>'[23]Cumulative Stats'!C92</f>
        <v>3</v>
      </c>
      <c r="M151">
        <f>'[23]Cumulative Stats'!D92</f>
        <v>66</v>
      </c>
      <c r="N151" s="11">
        <f>IF(L151=0,0,M151/L151)</f>
        <v>22</v>
      </c>
      <c r="O151">
        <f>'[23]Cumulative Stats'!F92</f>
        <v>28</v>
      </c>
      <c r="P151">
        <f>'[23]Cumulative Stats'!G92</f>
        <v>0</v>
      </c>
      <c r="Q151">
        <f>'[23]Cumulative Stats'!H92</f>
        <v>0</v>
      </c>
      <c r="R151" s="16">
        <f>+L151/PASSING!$B$1*16</f>
        <v>12</v>
      </c>
    </row>
    <row r="152" spans="1:18">
      <c r="A152" t="str">
        <f>'[9]Cumulative Stats'!A80</f>
        <v>Jackson</v>
      </c>
      <c r="B152" t="str">
        <f>'[9]Cumulative Stats'!B80</f>
        <v>NE</v>
      </c>
      <c r="C152">
        <f>'[9]Cumulative Stats'!C80</f>
        <v>1</v>
      </c>
      <c r="D152">
        <f>'[9]Cumulative Stats'!D80</f>
        <v>12</v>
      </c>
      <c r="E152" s="11">
        <f>IF(C152=0,0,D152/C152)</f>
        <v>12</v>
      </c>
      <c r="F152">
        <f>'[9]Cumulative Stats'!F80</f>
        <v>12</v>
      </c>
      <c r="G152">
        <f>'[9]Cumulative Stats'!G80</f>
        <v>1</v>
      </c>
      <c r="H152">
        <f>'[9]Cumulative Stats'!H80</f>
        <v>0</v>
      </c>
      <c r="I152" s="14">
        <f>IF(C152&gt;0,1,0)</f>
        <v>1</v>
      </c>
      <c r="J152" t="str">
        <f>'[20]Cumulative Stats'!A106</f>
        <v>Waddy</v>
      </c>
      <c r="K152" t="str">
        <f>'[20]Cumulative Stats'!B106</f>
        <v>LA</v>
      </c>
      <c r="L152">
        <f>'[20]Cumulative Stats'!C106</f>
        <v>3</v>
      </c>
      <c r="M152">
        <f>'[20]Cumulative Stats'!D106</f>
        <v>65</v>
      </c>
      <c r="N152" s="11">
        <f>IF(L152=0,0,M152/L152)</f>
        <v>21.666666666666668</v>
      </c>
      <c r="O152">
        <f>'[20]Cumulative Stats'!F106</f>
        <v>41</v>
      </c>
      <c r="P152">
        <f>'[20]Cumulative Stats'!G106</f>
        <v>0</v>
      </c>
      <c r="Q152">
        <f>'[20]Cumulative Stats'!H106</f>
        <v>0</v>
      </c>
      <c r="R152" s="16">
        <f>+L152/PASSING!$B$1*16</f>
        <v>12</v>
      </c>
    </row>
    <row r="153" spans="1:18">
      <c r="A153" t="str">
        <f>'[11]Cumulative Stats'!A77</f>
        <v>Bradshaw</v>
      </c>
      <c r="B153" t="str">
        <f>'[11]Cumulative Stats'!B77</f>
        <v>Oak</v>
      </c>
      <c r="C153">
        <f>'[11]Cumulative Stats'!C77</f>
        <v>1</v>
      </c>
      <c r="D153">
        <f>'[11]Cumulative Stats'!D77</f>
        <v>12</v>
      </c>
      <c r="E153" s="11">
        <f>IF(C153=0,0,D153/C153)</f>
        <v>12</v>
      </c>
      <c r="F153">
        <f>'[11]Cumulative Stats'!F77</f>
        <v>12</v>
      </c>
      <c r="G153">
        <f>'[11]Cumulative Stats'!G77</f>
        <v>0</v>
      </c>
      <c r="H153">
        <f>'[11]Cumulative Stats'!H77</f>
        <v>0</v>
      </c>
      <c r="I153" s="14">
        <f>IF(C153&gt;0,1,0)</f>
        <v>1</v>
      </c>
      <c r="J153" t="str">
        <f>'[14]Cumulative Stats'!A92</f>
        <v>Fergerson</v>
      </c>
      <c r="K153" t="str">
        <f>'[14]Cumulative Stats'!B92</f>
        <v>Sea</v>
      </c>
      <c r="L153">
        <f>'[14]Cumulative Stats'!C92</f>
        <v>3</v>
      </c>
      <c r="M153">
        <f>'[14]Cumulative Stats'!D92</f>
        <v>44</v>
      </c>
      <c r="N153" s="11">
        <f>IF(L153=0,0,M153/L153)</f>
        <v>14.666666666666666</v>
      </c>
      <c r="O153">
        <f>'[14]Cumulative Stats'!F92</f>
        <v>18</v>
      </c>
      <c r="P153">
        <f>'[14]Cumulative Stats'!G92</f>
        <v>0</v>
      </c>
      <c r="Q153">
        <f>'[14]Cumulative Stats'!H92</f>
        <v>0</v>
      </c>
      <c r="R153" s="16">
        <f>+L153/PASSING!$B$1*16</f>
        <v>12</v>
      </c>
    </row>
    <row r="154" spans="1:18">
      <c r="A154" t="str">
        <f>'[28]Cumulative Stats'!A78</f>
        <v>Harmon</v>
      </c>
      <c r="B154" t="str">
        <f>'[28]Cumulative Stats'!B78</f>
        <v>Was</v>
      </c>
      <c r="C154">
        <f>'[28]Cumulative Stats'!C78</f>
        <v>2</v>
      </c>
      <c r="D154">
        <f>'[28]Cumulative Stats'!D78</f>
        <v>12</v>
      </c>
      <c r="E154" s="11">
        <f>IF(C154=0,0,D154/C154)</f>
        <v>6</v>
      </c>
      <c r="F154">
        <f>'[28]Cumulative Stats'!F78</f>
        <v>12</v>
      </c>
      <c r="G154">
        <f>'[28]Cumulative Stats'!G78</f>
        <v>0</v>
      </c>
      <c r="H154">
        <f>'[28]Cumulative Stats'!H78</f>
        <v>0</v>
      </c>
      <c r="I154" s="14">
        <f>IF(C154&gt;0,1,0)</f>
        <v>1</v>
      </c>
      <c r="J154" s="78" t="str">
        <f>'[24]Cumulative Stats'!A96</f>
        <v>Campfield</v>
      </c>
      <c r="K154" s="78" t="str">
        <f>'[24]Cumulative Stats'!B96</f>
        <v>Phi</v>
      </c>
      <c r="L154" s="78">
        <f>'[24]Cumulative Stats'!C96</f>
        <v>3</v>
      </c>
      <c r="M154" s="78">
        <f>'[24]Cumulative Stats'!D96</f>
        <v>42</v>
      </c>
      <c r="N154" s="11">
        <f>IF(L154=0,0,M154/L154)</f>
        <v>14</v>
      </c>
      <c r="O154" s="78">
        <f>'[24]Cumulative Stats'!F96</f>
        <v>18</v>
      </c>
      <c r="P154" s="78">
        <f>'[24]Cumulative Stats'!G96</f>
        <v>0</v>
      </c>
      <c r="Q154" s="78">
        <f>'[24]Cumulative Stats'!H96</f>
        <v>0</v>
      </c>
      <c r="R154" s="16">
        <f>+L154/PASSING!$B$1*16</f>
        <v>12</v>
      </c>
    </row>
    <row r="155" spans="1:18">
      <c r="A155" t="str">
        <f>'[14]Cumulative Stats'!A77</f>
        <v>Crawford</v>
      </c>
      <c r="B155" t="str">
        <f>'[14]Cumulative Stats'!B77</f>
        <v>Sea</v>
      </c>
      <c r="C155">
        <f>'[14]Cumulative Stats'!C77</f>
        <v>4</v>
      </c>
      <c r="D155">
        <f>'[14]Cumulative Stats'!D77</f>
        <v>12</v>
      </c>
      <c r="E155" s="11">
        <f>IF(C155=0,0,D155/C155)</f>
        <v>3</v>
      </c>
      <c r="F155">
        <f>'[14]Cumulative Stats'!F77</f>
        <v>12</v>
      </c>
      <c r="G155">
        <f>'[14]Cumulative Stats'!G77</f>
        <v>0</v>
      </c>
      <c r="H155">
        <f>'[14]Cumulative Stats'!H77</f>
        <v>1</v>
      </c>
      <c r="I155" s="14">
        <f>IF(C155&gt;0,1,0)</f>
        <v>1</v>
      </c>
      <c r="J155" t="str">
        <f>'[25]Cumulative Stats'!A107</f>
        <v>Thaxton</v>
      </c>
      <c r="K155" t="str">
        <f>'[25]Cumulative Stats'!B107</f>
        <v>StL</v>
      </c>
      <c r="L155">
        <f>'[25]Cumulative Stats'!C107</f>
        <v>3</v>
      </c>
      <c r="M155">
        <f>'[25]Cumulative Stats'!D107</f>
        <v>38</v>
      </c>
      <c r="N155" s="11">
        <f>IF(L155=0,0,M155/L155)</f>
        <v>12.666666666666666</v>
      </c>
      <c r="O155">
        <f>'[25]Cumulative Stats'!F107</f>
        <v>19</v>
      </c>
      <c r="P155">
        <f>'[25]Cumulative Stats'!G107</f>
        <v>0</v>
      </c>
      <c r="Q155">
        <f>'[25]Cumulative Stats'!H107</f>
        <v>0</v>
      </c>
      <c r="R155" s="16">
        <f>+L155/PASSING!$B$1*16</f>
        <v>12</v>
      </c>
    </row>
    <row r="156" spans="1:18">
      <c r="A156" s="14" t="str">
        <f>'[20]Cumulative Stats'!A82</f>
        <v>Jodat</v>
      </c>
      <c r="B156" s="14" t="str">
        <f>'[20]Cumulative Stats'!B82</f>
        <v>LA</v>
      </c>
      <c r="C156" s="14">
        <f>'[20]Cumulative Stats'!C82</f>
        <v>4</v>
      </c>
      <c r="D156" s="14">
        <f>'[20]Cumulative Stats'!D82</f>
        <v>12</v>
      </c>
      <c r="E156" s="11">
        <f>IF(C156=0,0,D156/C156)</f>
        <v>3</v>
      </c>
      <c r="F156" s="14">
        <f>'[20]Cumulative Stats'!F82</f>
        <v>3</v>
      </c>
      <c r="G156" s="14">
        <f>'[20]Cumulative Stats'!G82</f>
        <v>0</v>
      </c>
      <c r="H156" s="14">
        <f>'[20]Cumulative Stats'!H82</f>
        <v>0</v>
      </c>
      <c r="I156" s="14">
        <f>IF(C156&gt;0,1,0)</f>
        <v>1</v>
      </c>
      <c r="J156" s="78" t="str">
        <f>'[11]Cumulative Stats'!A91</f>
        <v>Biletnikoff</v>
      </c>
      <c r="K156" s="78" t="str">
        <f>'[11]Cumulative Stats'!B91</f>
        <v>Oak</v>
      </c>
      <c r="L156" s="78">
        <f>'[11]Cumulative Stats'!C91</f>
        <v>3</v>
      </c>
      <c r="M156" s="78">
        <f>'[11]Cumulative Stats'!D91</f>
        <v>33</v>
      </c>
      <c r="N156" s="11">
        <f>IF(L156=0,0,M156/L156)</f>
        <v>11</v>
      </c>
      <c r="O156" s="78">
        <f>'[11]Cumulative Stats'!F91</f>
        <v>16</v>
      </c>
      <c r="P156" s="78">
        <f>'[11]Cumulative Stats'!G91</f>
        <v>0</v>
      </c>
      <c r="Q156" s="78">
        <f>'[11]Cumulative Stats'!H91</f>
        <v>0</v>
      </c>
      <c r="R156" s="16">
        <f>+L156/PASSING!$B$1*16</f>
        <v>12</v>
      </c>
    </row>
    <row r="157" spans="1:18">
      <c r="A157" s="14" t="str">
        <f>'[17]Cumulative Stats'!A76</f>
        <v>Blackwell</v>
      </c>
      <c r="B157" s="14" t="str">
        <f>'[17]Cumulative Stats'!B76</f>
        <v>Dal</v>
      </c>
      <c r="C157" s="14">
        <f>'[17]Cumulative Stats'!C76</f>
        <v>4</v>
      </c>
      <c r="D157" s="14">
        <f>'[17]Cumulative Stats'!D76</f>
        <v>11</v>
      </c>
      <c r="E157" s="11">
        <f>IF(C157=0,0,D157/C157)</f>
        <v>2.75</v>
      </c>
      <c r="F157" s="14">
        <f>'[17]Cumulative Stats'!F76</f>
        <v>10</v>
      </c>
      <c r="G157" s="14">
        <f>'[17]Cumulative Stats'!G76</f>
        <v>0</v>
      </c>
      <c r="H157" s="14">
        <f>'[17]Cumulative Stats'!H76</f>
        <v>0</v>
      </c>
      <c r="I157" s="14">
        <f>IF(C157&gt;0,1,0)</f>
        <v>1</v>
      </c>
      <c r="J157" s="78" t="str">
        <f>'[13]Cumulative Stats'!A107</f>
        <v>Rodgers</v>
      </c>
      <c r="K157" s="78" t="str">
        <f>'[13]Cumulative Stats'!B107</f>
        <v>SD</v>
      </c>
      <c r="L157" s="78">
        <f>'[13]Cumulative Stats'!C107</f>
        <v>3</v>
      </c>
      <c r="M157" s="78">
        <f>'[13]Cumulative Stats'!D107</f>
        <v>32</v>
      </c>
      <c r="N157" s="11">
        <f>IF(L157=0,0,M157/L157)</f>
        <v>10.666666666666666</v>
      </c>
      <c r="O157" s="78">
        <f>'[13]Cumulative Stats'!F107</f>
        <v>17</v>
      </c>
      <c r="P157" s="78">
        <f>'[13]Cumulative Stats'!G107</f>
        <v>0</v>
      </c>
      <c r="Q157" s="78">
        <f>'[13]Cumulative Stats'!H107</f>
        <v>0</v>
      </c>
      <c r="R157" s="16">
        <f>+L157/PASSING!$B$1*16</f>
        <v>12</v>
      </c>
    </row>
    <row r="158" spans="1:18">
      <c r="A158" s="14" t="str">
        <f>'[5]Cumulative Stats'!A86</f>
        <v>Upchurch</v>
      </c>
      <c r="B158" s="14" t="str">
        <f>'[5]Cumulative Stats'!B86</f>
        <v>Den</v>
      </c>
      <c r="C158" s="14">
        <f>'[5]Cumulative Stats'!C86</f>
        <v>1</v>
      </c>
      <c r="D158" s="14">
        <f>'[5]Cumulative Stats'!D86</f>
        <v>10</v>
      </c>
      <c r="E158" s="11">
        <f>IF(C158=0,0,D158/C158)</f>
        <v>10</v>
      </c>
      <c r="F158" s="14">
        <f>'[5]Cumulative Stats'!F86</f>
        <v>10</v>
      </c>
      <c r="G158" s="14">
        <f>'[5]Cumulative Stats'!G86</f>
        <v>0</v>
      </c>
      <c r="H158" s="14">
        <f>'[5]Cumulative Stats'!H86</f>
        <v>0</v>
      </c>
      <c r="I158" s="14">
        <f>IF(C158&gt;0,1,0)</f>
        <v>1</v>
      </c>
      <c r="J158" t="str">
        <f>'[28]Cumulative Stats'!A95</f>
        <v>Harmon</v>
      </c>
      <c r="K158" t="str">
        <f>'[28]Cumulative Stats'!B95</f>
        <v>Was</v>
      </c>
      <c r="L158">
        <f>'[28]Cumulative Stats'!C95</f>
        <v>3</v>
      </c>
      <c r="M158">
        <f>'[28]Cumulative Stats'!D95</f>
        <v>31</v>
      </c>
      <c r="N158" s="11">
        <f>IF(L158=0,0,M158/L158)</f>
        <v>10.333333333333334</v>
      </c>
      <c r="O158">
        <f>'[28]Cumulative Stats'!F95</f>
        <v>14</v>
      </c>
      <c r="P158">
        <f>'[28]Cumulative Stats'!G95</f>
        <v>0</v>
      </c>
      <c r="Q158">
        <f>'[28]Cumulative Stats'!H95</f>
        <v>0</v>
      </c>
      <c r="R158" s="16">
        <f>+L158/PASSING!$B$1*16</f>
        <v>12</v>
      </c>
    </row>
    <row r="159" spans="1:18">
      <c r="A159" t="str">
        <f>'[21]Cumulative Stats'!A80</f>
        <v>Kramer</v>
      </c>
      <c r="B159" t="str">
        <f>'[21]Cumulative Stats'!B80</f>
        <v>Min</v>
      </c>
      <c r="C159">
        <f>'[21]Cumulative Stats'!C80</f>
        <v>1</v>
      </c>
      <c r="D159">
        <f>'[21]Cumulative Stats'!D80</f>
        <v>10</v>
      </c>
      <c r="E159" s="11">
        <f>IF(C159=0,0,D159/C159)</f>
        <v>10</v>
      </c>
      <c r="F159">
        <f>'[21]Cumulative Stats'!F80</f>
        <v>10</v>
      </c>
      <c r="G159">
        <f>'[21]Cumulative Stats'!G80</f>
        <v>0</v>
      </c>
      <c r="H159">
        <f>'[21]Cumulative Stats'!H80</f>
        <v>0</v>
      </c>
      <c r="I159" s="14">
        <f>IF(C159&gt;0,1,0)</f>
        <v>1</v>
      </c>
      <c r="J159" t="str">
        <f>'[14]Cumulative Stats'!A99</f>
        <v>Sawyer</v>
      </c>
      <c r="K159" t="str">
        <f>'[14]Cumulative Stats'!B99</f>
        <v>Sea</v>
      </c>
      <c r="L159">
        <f>'[14]Cumulative Stats'!C99</f>
        <v>3</v>
      </c>
      <c r="M159">
        <f>'[14]Cumulative Stats'!D99</f>
        <v>30</v>
      </c>
      <c r="N159" s="11">
        <f>IF(L159=0,0,M159/L159)</f>
        <v>10</v>
      </c>
      <c r="O159">
        <f>'[14]Cumulative Stats'!F99</f>
        <v>19</v>
      </c>
      <c r="P159">
        <f>'[14]Cumulative Stats'!G99</f>
        <v>1</v>
      </c>
      <c r="Q159">
        <f>'[14]Cumulative Stats'!H99</f>
        <v>0</v>
      </c>
      <c r="R159" s="16">
        <f>+L159/PASSING!$B$1*16</f>
        <v>12</v>
      </c>
    </row>
    <row r="160" spans="1:18">
      <c r="A160" t="str">
        <f>'[25]Cumulative Stats'!A80</f>
        <v>Hart</v>
      </c>
      <c r="B160" t="str">
        <f>'[25]Cumulative Stats'!B80</f>
        <v>StL</v>
      </c>
      <c r="C160">
        <f>'[25]Cumulative Stats'!C80</f>
        <v>5</v>
      </c>
      <c r="D160">
        <f>'[25]Cumulative Stats'!D80</f>
        <v>10</v>
      </c>
      <c r="E160" s="11">
        <f>IF(C160=0,0,D160/C160)</f>
        <v>2</v>
      </c>
      <c r="F160">
        <f>'[25]Cumulative Stats'!F80</f>
        <v>9</v>
      </c>
      <c r="G160">
        <f>'[25]Cumulative Stats'!G80</f>
        <v>0</v>
      </c>
      <c r="H160">
        <f>'[25]Cumulative Stats'!H80</f>
        <v>1</v>
      </c>
      <c r="I160" s="14">
        <f>IF(C160&gt;0,1,0)</f>
        <v>1</v>
      </c>
      <c r="J160" s="14" t="str">
        <f>'[15]Cumulative Stats'!A96</f>
        <v>Mitchell</v>
      </c>
      <c r="K160" s="14" t="str">
        <f>'[15]Cumulative Stats'!B96</f>
        <v>Atl</v>
      </c>
      <c r="L160" s="14">
        <f>'[15]Cumulative Stats'!C96</f>
        <v>3</v>
      </c>
      <c r="M160" s="14">
        <f>'[15]Cumulative Stats'!D96</f>
        <v>30</v>
      </c>
      <c r="N160" s="11">
        <f>IF(L160=0,0,M160/L160)</f>
        <v>10</v>
      </c>
      <c r="O160" s="14">
        <f>'[15]Cumulative Stats'!F96</f>
        <v>18</v>
      </c>
      <c r="P160" s="14">
        <f>'[15]Cumulative Stats'!G96</f>
        <v>0</v>
      </c>
      <c r="Q160" s="14">
        <f>'[15]Cumulative Stats'!H96</f>
        <v>0</v>
      </c>
      <c r="R160" s="16">
        <f>+L160/PASSING!$B$1*16</f>
        <v>12</v>
      </c>
    </row>
    <row r="161" spans="1:18">
      <c r="A161" t="str">
        <f>'[4]Cumulative Stats'!A86</f>
        <v>Sullivan,T</v>
      </c>
      <c r="B161" t="str">
        <f>'[4]Cumulative Stats'!B86</f>
        <v>Cle</v>
      </c>
      <c r="C161">
        <f>'[4]Cumulative Stats'!C86</f>
        <v>7</v>
      </c>
      <c r="D161">
        <f>'[4]Cumulative Stats'!D86</f>
        <v>10</v>
      </c>
      <c r="E161" s="11">
        <f>IF(C161=0,0,D161/C161)</f>
        <v>1.4285714285714286</v>
      </c>
      <c r="F161">
        <f>'[4]Cumulative Stats'!F86</f>
        <v>3</v>
      </c>
      <c r="G161">
        <f>'[4]Cumulative Stats'!G86</f>
        <v>0</v>
      </c>
      <c r="H161">
        <f>'[4]Cumulative Stats'!H86</f>
        <v>0</v>
      </c>
      <c r="I161" s="14">
        <f>IF(C161&gt;0,1,0)</f>
        <v>1</v>
      </c>
      <c r="J161" s="14" t="str">
        <f>'[3]Cumulative Stats'!A103</f>
        <v>Walker</v>
      </c>
      <c r="K161" s="14" t="str">
        <f>'[3]Cumulative Stats'!B103</f>
        <v>Cin</v>
      </c>
      <c r="L161" s="14">
        <f>'[3]Cumulative Stats'!C103</f>
        <v>3</v>
      </c>
      <c r="M161" s="14">
        <f>'[3]Cumulative Stats'!D103</f>
        <v>29</v>
      </c>
      <c r="N161" s="11">
        <f>IF(L161=0,0,M161/L161)</f>
        <v>9.6666666666666661</v>
      </c>
      <c r="O161" s="14">
        <f>'[3]Cumulative Stats'!F103</f>
        <v>13</v>
      </c>
      <c r="P161" s="14">
        <f>'[3]Cumulative Stats'!G103</f>
        <v>0</v>
      </c>
      <c r="Q161" s="14">
        <f>'[3]Cumulative Stats'!H103</f>
        <v>0</v>
      </c>
      <c r="R161" s="16">
        <f>+L161/PASSING!$B$1*16</f>
        <v>12</v>
      </c>
    </row>
    <row r="162" spans="1:18">
      <c r="A162" s="14" t="str">
        <f>'[18]Cumulative Stats'!A81</f>
        <v>Gaines</v>
      </c>
      <c r="B162" s="14" t="str">
        <f>'[18]Cumulative Stats'!B81</f>
        <v>Det</v>
      </c>
      <c r="C162" s="14">
        <f>'[18]Cumulative Stats'!C81</f>
        <v>5</v>
      </c>
      <c r="D162" s="14">
        <f>'[18]Cumulative Stats'!D81</f>
        <v>9</v>
      </c>
      <c r="E162" s="11">
        <f>IF(C162=0,0,D162/C162)</f>
        <v>1.8</v>
      </c>
      <c r="F162" s="14">
        <f>'[18]Cumulative Stats'!F81</f>
        <v>4</v>
      </c>
      <c r="G162" s="14">
        <f>'[18]Cumulative Stats'!G81</f>
        <v>0</v>
      </c>
      <c r="H162" s="14">
        <f>'[18]Cumulative Stats'!H81</f>
        <v>0</v>
      </c>
      <c r="I162" s="14">
        <f>IF(C162&gt;0,1,0)</f>
        <v>1</v>
      </c>
      <c r="J162" s="78" t="str">
        <f>'[26]Cumulative Stats'!A98</f>
        <v>Seal</v>
      </c>
      <c r="K162" s="78" t="str">
        <f>'[26]Cumulative Stats'!B98</f>
        <v>SF</v>
      </c>
      <c r="L162" s="78">
        <f>'[26]Cumulative Stats'!C98</f>
        <v>3</v>
      </c>
      <c r="M162" s="78">
        <f>'[26]Cumulative Stats'!D98</f>
        <v>28</v>
      </c>
      <c r="N162" s="11">
        <f>IF(L162=0,0,M162/L162)</f>
        <v>9.3333333333333339</v>
      </c>
      <c r="O162" s="78">
        <f>'[26]Cumulative Stats'!F98</f>
        <v>13</v>
      </c>
      <c r="P162" s="78">
        <f>'[26]Cumulative Stats'!G98</f>
        <v>0</v>
      </c>
      <c r="Q162" s="78">
        <f>'[26]Cumulative Stats'!H98</f>
        <v>0</v>
      </c>
      <c r="R162" s="16">
        <f>+L162/PASSING!$B$1*16</f>
        <v>12</v>
      </c>
    </row>
    <row r="163" spans="1:18">
      <c r="A163" t="str">
        <f>'[23]Cumulative Stats'!A87</f>
        <v>Spencer</v>
      </c>
      <c r="B163" t="str">
        <f>'[23]Cumulative Stats'!B87</f>
        <v>NYG</v>
      </c>
      <c r="C163">
        <f>'[23]Cumulative Stats'!C87</f>
        <v>5</v>
      </c>
      <c r="D163">
        <f>'[23]Cumulative Stats'!D87</f>
        <v>9</v>
      </c>
      <c r="E163" s="11">
        <f>IF(C163=0,0,D163/C163)</f>
        <v>1.8</v>
      </c>
      <c r="F163">
        <f>'[23]Cumulative Stats'!F87</f>
        <v>4</v>
      </c>
      <c r="G163">
        <f>'[23]Cumulative Stats'!G87</f>
        <v>0</v>
      </c>
      <c r="H163">
        <f>'[23]Cumulative Stats'!H87</f>
        <v>0</v>
      </c>
      <c r="I163" s="14">
        <f>IF(C163&gt;0,1,0)</f>
        <v>1</v>
      </c>
      <c r="J163" t="str">
        <f>'[23]Cumulative Stats'!A103</f>
        <v>Taylor</v>
      </c>
      <c r="K163" t="str">
        <f>'[23]Cumulative Stats'!B103</f>
        <v>NYG</v>
      </c>
      <c r="L163">
        <f>'[23]Cumulative Stats'!C103</f>
        <v>3</v>
      </c>
      <c r="M163">
        <f>'[23]Cumulative Stats'!D103</f>
        <v>27</v>
      </c>
      <c r="N163" s="11">
        <f>IF(L163=0,0,M163/L163)</f>
        <v>9</v>
      </c>
      <c r="O163">
        <f>'[23]Cumulative Stats'!F103</f>
        <v>12</v>
      </c>
      <c r="P163">
        <f>'[23]Cumulative Stats'!G103</f>
        <v>0</v>
      </c>
      <c r="Q163">
        <f>'[23]Cumulative Stats'!H103</f>
        <v>0</v>
      </c>
      <c r="R163" s="16">
        <f>+L163/PASSING!$B$1*16</f>
        <v>12</v>
      </c>
    </row>
    <row r="164" spans="1:18">
      <c r="A164" t="str">
        <f>'[28]Cumulative Stats'!A84</f>
        <v>Theismann</v>
      </c>
      <c r="B164" t="str">
        <f>'[28]Cumulative Stats'!B84</f>
        <v>Was</v>
      </c>
      <c r="C164">
        <f>'[28]Cumulative Stats'!C84</f>
        <v>7</v>
      </c>
      <c r="D164">
        <f>'[28]Cumulative Stats'!D84</f>
        <v>9</v>
      </c>
      <c r="E164" s="11">
        <f>IF(C164=0,0,D164/C164)</f>
        <v>1.2857142857142858</v>
      </c>
      <c r="F164">
        <f>'[28]Cumulative Stats'!F84</f>
        <v>7</v>
      </c>
      <c r="G164">
        <f>'[28]Cumulative Stats'!G84</f>
        <v>0</v>
      </c>
      <c r="H164">
        <f>'[28]Cumulative Stats'!H84</f>
        <v>1</v>
      </c>
      <c r="I164" s="14">
        <f>IF(C164&gt;0,1,0)</f>
        <v>1</v>
      </c>
      <c r="J164" t="str">
        <f>'[25]Cumulative Stats'!A103</f>
        <v>Otis</v>
      </c>
      <c r="K164" t="str">
        <f>'[25]Cumulative Stats'!B103</f>
        <v>StL</v>
      </c>
      <c r="L164">
        <f>'[25]Cumulative Stats'!C103</f>
        <v>3</v>
      </c>
      <c r="M164">
        <f>'[25]Cumulative Stats'!D103</f>
        <v>27</v>
      </c>
      <c r="N164" s="11">
        <f>IF(L164=0,0,M164/L164)</f>
        <v>9</v>
      </c>
      <c r="O164">
        <f>'[25]Cumulative Stats'!F103</f>
        <v>9</v>
      </c>
      <c r="P164">
        <f>'[25]Cumulative Stats'!G103</f>
        <v>0</v>
      </c>
      <c r="Q164">
        <f>'[25]Cumulative Stats'!H103</f>
        <v>0</v>
      </c>
      <c r="R164" s="16">
        <f>+L164/PASSING!$B$1*16</f>
        <v>12</v>
      </c>
    </row>
    <row r="165" spans="1:18">
      <c r="A165" s="14" t="str">
        <f>'[20]Cumulative Stats'!A87</f>
        <v>Phillips</v>
      </c>
      <c r="B165" s="14" t="str">
        <f>'[20]Cumulative Stats'!B87</f>
        <v>LA</v>
      </c>
      <c r="C165" s="14">
        <f>'[20]Cumulative Stats'!C87</f>
        <v>5</v>
      </c>
      <c r="D165" s="14">
        <f>'[20]Cumulative Stats'!D87</f>
        <v>8</v>
      </c>
      <c r="E165" s="11">
        <f>IF(C165=0,0,D165/C165)</f>
        <v>1.6</v>
      </c>
      <c r="F165" s="14">
        <f>'[20]Cumulative Stats'!F87</f>
        <v>6</v>
      </c>
      <c r="G165" s="14">
        <f>'[20]Cumulative Stats'!G87</f>
        <v>1</v>
      </c>
      <c r="H165" s="14">
        <f>'[20]Cumulative Stats'!H87</f>
        <v>0</v>
      </c>
      <c r="I165" s="14">
        <f>IF(C165&gt;0,1,0)</f>
        <v>1</v>
      </c>
      <c r="J165" s="14" t="str">
        <f>'[10]Cumulative Stats'!A91</f>
        <v>Dierking</v>
      </c>
      <c r="K165" s="14" t="str">
        <f>'[10]Cumulative Stats'!B91</f>
        <v>NYJ</v>
      </c>
      <c r="L165" s="14">
        <f>'[10]Cumulative Stats'!C91</f>
        <v>3</v>
      </c>
      <c r="M165" s="14">
        <f>'[10]Cumulative Stats'!D91</f>
        <v>25</v>
      </c>
      <c r="N165" s="11">
        <f>IF(L165=0,0,M165/L165)</f>
        <v>8.3333333333333339</v>
      </c>
      <c r="O165" s="14">
        <f>'[10]Cumulative Stats'!F91</f>
        <v>17</v>
      </c>
      <c r="P165" s="14">
        <f>'[10]Cumulative Stats'!G91</f>
        <v>0</v>
      </c>
      <c r="Q165" s="14">
        <f>'[10]Cumulative Stats'!H91</f>
        <v>0</v>
      </c>
      <c r="R165" s="16">
        <f>+L165/PASSING!$B$1*16</f>
        <v>12</v>
      </c>
    </row>
    <row r="166" spans="1:18">
      <c r="A166" t="str">
        <f>'[27]Cumulative Stats'!A82</f>
        <v>Huff</v>
      </c>
      <c r="B166" t="str">
        <f>'[27]Cumulative Stats'!B82</f>
        <v>TB</v>
      </c>
      <c r="C166">
        <f>'[27]Cumulative Stats'!C82</f>
        <v>1</v>
      </c>
      <c r="D166">
        <f>'[27]Cumulative Stats'!D82</f>
        <v>7</v>
      </c>
      <c r="E166" s="11">
        <f>IF(C166=0,0,D166/C166)</f>
        <v>7</v>
      </c>
      <c r="F166">
        <f>'[27]Cumulative Stats'!F82</f>
        <v>7</v>
      </c>
      <c r="G166">
        <f>'[27]Cumulative Stats'!G82</f>
        <v>0</v>
      </c>
      <c r="H166">
        <f>'[27]Cumulative Stats'!H82</f>
        <v>0</v>
      </c>
      <c r="I166" s="14">
        <f>IF(C166&gt;0,1,0)</f>
        <v>1</v>
      </c>
      <c r="J166" s="14" t="str">
        <f>'[8]Cumulative Stats'!A102</f>
        <v>Williams</v>
      </c>
      <c r="K166" s="14" t="str">
        <f>'[8]Cumulative Stats'!B102</f>
        <v>Mia</v>
      </c>
      <c r="L166" s="14">
        <f>'[8]Cumulative Stats'!C102</f>
        <v>3</v>
      </c>
      <c r="M166" s="14">
        <f>'[8]Cumulative Stats'!D102</f>
        <v>22</v>
      </c>
      <c r="N166" s="11">
        <f>IF(L166=0,0,M166/L166)</f>
        <v>7.333333333333333</v>
      </c>
      <c r="O166" s="14">
        <f>'[8]Cumulative Stats'!F102</f>
        <v>13</v>
      </c>
      <c r="P166" s="14">
        <f>'[8]Cumulative Stats'!G102</f>
        <v>1</v>
      </c>
      <c r="Q166" s="14">
        <f>'[8]Cumulative Stats'!H102</f>
        <v>0</v>
      </c>
      <c r="R166" s="16">
        <f>+L166/PASSING!$B$1*16</f>
        <v>12</v>
      </c>
    </row>
    <row r="167" spans="1:18">
      <c r="A167" t="str">
        <f>'[12]Cumulative Stats'!A81</f>
        <v>Maxson</v>
      </c>
      <c r="B167" t="s">
        <v>220</v>
      </c>
      <c r="C167">
        <f>'[12]Cumulative Stats'!C81</f>
        <v>1</v>
      </c>
      <c r="D167">
        <f>'[12]Cumulative Stats'!D81</f>
        <v>7</v>
      </c>
      <c r="E167" s="11">
        <f>IF(C167=0,0,D167/C167)</f>
        <v>7</v>
      </c>
      <c r="F167">
        <f>'[12]Cumulative Stats'!F81</f>
        <v>7</v>
      </c>
      <c r="G167">
        <f>'[12]Cumulative Stats'!G81</f>
        <v>0</v>
      </c>
      <c r="H167">
        <f>'[12]Cumulative Stats'!H81</f>
        <v>1</v>
      </c>
      <c r="I167" s="14">
        <f>IF(C167&gt;0,1,0)</f>
        <v>1</v>
      </c>
      <c r="J167" t="str">
        <f>'[27]Cumulative Stats'!A91</f>
        <v>Carter</v>
      </c>
      <c r="K167" t="str">
        <f>'[27]Cumulative Stats'!B91</f>
        <v>TB</v>
      </c>
      <c r="L167">
        <f>'[27]Cumulative Stats'!C91</f>
        <v>3</v>
      </c>
      <c r="M167">
        <f>'[27]Cumulative Stats'!D91</f>
        <v>22</v>
      </c>
      <c r="N167" s="11">
        <f>IF(L167=0,0,M167/L167)</f>
        <v>7.333333333333333</v>
      </c>
      <c r="O167">
        <f>'[27]Cumulative Stats'!F91</f>
        <v>13</v>
      </c>
      <c r="P167">
        <f>'[27]Cumulative Stats'!G91</f>
        <v>1</v>
      </c>
      <c r="Q167">
        <f>'[27]Cumulative Stats'!H91</f>
        <v>0</v>
      </c>
      <c r="R167" s="16">
        <f>+L167/PASSING!$B$1*16</f>
        <v>12</v>
      </c>
    </row>
    <row r="168" spans="1:18">
      <c r="A168" s="14" t="str">
        <f>'[5]Cumulative Stats'!A87</f>
        <v>Weese</v>
      </c>
      <c r="B168" s="14" t="str">
        <f>'[5]Cumulative Stats'!B87</f>
        <v>Den</v>
      </c>
      <c r="C168" s="14">
        <f>'[5]Cumulative Stats'!C87</f>
        <v>2</v>
      </c>
      <c r="D168" s="14">
        <f>'[5]Cumulative Stats'!D87</f>
        <v>7</v>
      </c>
      <c r="E168" s="11">
        <f>IF(C168=0,0,D168/C168)</f>
        <v>3.5</v>
      </c>
      <c r="F168" s="14">
        <f>'[5]Cumulative Stats'!F87</f>
        <v>9</v>
      </c>
      <c r="G168" s="14">
        <f>'[5]Cumulative Stats'!G87</f>
        <v>0</v>
      </c>
      <c r="H168" s="14">
        <f>'[5]Cumulative Stats'!H87</f>
        <v>0</v>
      </c>
      <c r="I168" s="14">
        <f>IF(C168&gt;0,1,0)</f>
        <v>1</v>
      </c>
      <c r="J168" s="14" t="str">
        <f>'[15]Cumulative Stats'!A101</f>
        <v>Strong</v>
      </c>
      <c r="K168" s="14" t="str">
        <f>'[15]Cumulative Stats'!B101</f>
        <v>Atl</v>
      </c>
      <c r="L168" s="14">
        <f>'[15]Cumulative Stats'!C101</f>
        <v>3</v>
      </c>
      <c r="M168" s="14">
        <f>'[15]Cumulative Stats'!D101</f>
        <v>21</v>
      </c>
      <c r="N168" s="11">
        <f>IF(L168=0,0,M168/L168)</f>
        <v>7</v>
      </c>
      <c r="O168" s="14">
        <f>'[15]Cumulative Stats'!F101</f>
        <v>13</v>
      </c>
      <c r="P168" s="14">
        <f>'[15]Cumulative Stats'!G101</f>
        <v>0</v>
      </c>
      <c r="Q168" s="14">
        <f>'[15]Cumulative Stats'!H101</f>
        <v>0</v>
      </c>
      <c r="R168" s="16">
        <f>+L168/PASSING!$B$1*16</f>
        <v>12</v>
      </c>
    </row>
    <row r="169" spans="1:18">
      <c r="A169" s="14" t="str">
        <f>'[15]Cumulative Stats'!A76</f>
        <v>Bartkowski</v>
      </c>
      <c r="B169" s="14" t="str">
        <f>'[15]Cumulative Stats'!B76</f>
        <v>Atl</v>
      </c>
      <c r="C169" s="14">
        <f>'[15]Cumulative Stats'!C76</f>
        <v>7</v>
      </c>
      <c r="D169" s="14">
        <f>'[15]Cumulative Stats'!D76</f>
        <v>7</v>
      </c>
      <c r="E169" s="11">
        <f>IF(C169=0,0,D169/C169)</f>
        <v>1</v>
      </c>
      <c r="F169" s="14">
        <f>'[15]Cumulative Stats'!F76</f>
        <v>4</v>
      </c>
      <c r="G169" s="14">
        <f>'[15]Cumulative Stats'!G76</f>
        <v>0</v>
      </c>
      <c r="H169" s="14">
        <f>'[15]Cumulative Stats'!H76</f>
        <v>2</v>
      </c>
      <c r="I169" s="14">
        <f>IF(C169&gt;0,1,0)</f>
        <v>1</v>
      </c>
      <c r="J169" s="78" t="str">
        <f>'[24]Cumulative Stats'!A100</f>
        <v>Krepfle</v>
      </c>
      <c r="K169" s="78" t="str">
        <f>'[24]Cumulative Stats'!B100</f>
        <v>Phi</v>
      </c>
      <c r="L169" s="78">
        <f>'[24]Cumulative Stats'!C100</f>
        <v>3</v>
      </c>
      <c r="M169" s="78">
        <f>'[24]Cumulative Stats'!D100</f>
        <v>21</v>
      </c>
      <c r="N169" s="11">
        <f>IF(L169=0,0,M169/L169)</f>
        <v>7</v>
      </c>
      <c r="O169" s="78">
        <f>'[24]Cumulative Stats'!F100</f>
        <v>9</v>
      </c>
      <c r="P169" s="78">
        <f>'[24]Cumulative Stats'!G100</f>
        <v>0</v>
      </c>
      <c r="Q169" s="78">
        <f>'[24]Cumulative Stats'!H100</f>
        <v>0</v>
      </c>
      <c r="R169" s="16">
        <f>+L169/PASSING!$B$1*16</f>
        <v>12</v>
      </c>
    </row>
    <row r="170" spans="1:18">
      <c r="A170" t="str">
        <f>'[25]Cumulative Stats'!A78</f>
        <v>Gray</v>
      </c>
      <c r="B170" t="str">
        <f>'[25]Cumulative Stats'!B78</f>
        <v>StL</v>
      </c>
      <c r="C170">
        <f>'[25]Cumulative Stats'!C78</f>
        <v>1</v>
      </c>
      <c r="D170">
        <f>'[25]Cumulative Stats'!D78</f>
        <v>6</v>
      </c>
      <c r="E170" s="11">
        <f>IF(C170=0,0,D170/C170)</f>
        <v>6</v>
      </c>
      <c r="F170">
        <f>'[25]Cumulative Stats'!F78</f>
        <v>6</v>
      </c>
      <c r="G170">
        <f>'[25]Cumulative Stats'!G78</f>
        <v>0</v>
      </c>
      <c r="H170">
        <f>'[25]Cumulative Stats'!H78</f>
        <v>0</v>
      </c>
      <c r="I170" s="14">
        <f>IF(C170&gt;0,1,0)</f>
        <v>1</v>
      </c>
      <c r="J170" s="14" t="str">
        <f>'[3]Cumulative Stats'!A102</f>
        <v>Turner</v>
      </c>
      <c r="K170" s="14" t="str">
        <f>'[3]Cumulative Stats'!B102</f>
        <v>Cin</v>
      </c>
      <c r="L170" s="14">
        <f>'[3]Cumulative Stats'!C102</f>
        <v>3</v>
      </c>
      <c r="M170" s="14">
        <f>'[3]Cumulative Stats'!D102</f>
        <v>20</v>
      </c>
      <c r="N170" s="11">
        <f>IF(L170=0,0,M170/L170)</f>
        <v>6.666666666666667</v>
      </c>
      <c r="O170" s="14">
        <f>'[3]Cumulative Stats'!F102</f>
        <v>15</v>
      </c>
      <c r="P170" s="14">
        <f>'[3]Cumulative Stats'!G102</f>
        <v>0</v>
      </c>
      <c r="Q170" s="14">
        <f>'[3]Cumulative Stats'!H102</f>
        <v>0</v>
      </c>
      <c r="R170" s="16">
        <f>+L170/PASSING!$B$1*16</f>
        <v>12</v>
      </c>
    </row>
    <row r="171" spans="1:18">
      <c r="A171" s="14" t="str">
        <f>'[4]Cumulative Stats'!A77</f>
        <v>Evans</v>
      </c>
      <c r="B171" s="14" t="str">
        <f>'[4]Cumulative Stats'!B77</f>
        <v>Cle</v>
      </c>
      <c r="C171" s="14">
        <f>'[4]Cumulative Stats'!C77</f>
        <v>1</v>
      </c>
      <c r="D171" s="14">
        <f>'[4]Cumulative Stats'!D77</f>
        <v>6</v>
      </c>
      <c r="E171" s="11">
        <f>IF(C171=0,0,D171/C171)</f>
        <v>6</v>
      </c>
      <c r="F171" s="14">
        <f>'[4]Cumulative Stats'!F77</f>
        <v>6</v>
      </c>
      <c r="G171" s="14">
        <f>'[4]Cumulative Stats'!G77</f>
        <v>0</v>
      </c>
      <c r="H171" s="14">
        <f>'[4]Cumulative Stats'!H77</f>
        <v>0</v>
      </c>
      <c r="I171" s="14">
        <f>IF(C171&gt;0,1,0)</f>
        <v>1</v>
      </c>
      <c r="J171" t="str">
        <f>'[20]Cumulative Stats'!A94</f>
        <v>Bryant</v>
      </c>
      <c r="K171" t="str">
        <f>'[20]Cumulative Stats'!B94</f>
        <v>LA</v>
      </c>
      <c r="L171">
        <f>'[20]Cumulative Stats'!C94</f>
        <v>3</v>
      </c>
      <c r="M171">
        <f>'[20]Cumulative Stats'!D94</f>
        <v>20</v>
      </c>
      <c r="N171" s="11">
        <f>IF(L171=0,0,M171/L171)</f>
        <v>6.666666666666667</v>
      </c>
      <c r="O171">
        <f>'[20]Cumulative Stats'!F94</f>
        <v>9</v>
      </c>
      <c r="P171">
        <f>'[20]Cumulative Stats'!G94</f>
        <v>0</v>
      </c>
      <c r="Q171">
        <f>'[20]Cumulative Stats'!H94</f>
        <v>0</v>
      </c>
      <c r="R171" s="16">
        <f>+L171/PASSING!$B$1*16</f>
        <v>12</v>
      </c>
    </row>
    <row r="172" spans="1:18">
      <c r="A172" t="str">
        <f>'[12]Cumulative Stats'!A83</f>
        <v>Swann</v>
      </c>
      <c r="B172" t="str">
        <f>'[12]Cumulative Stats'!B83</f>
        <v>Pit</v>
      </c>
      <c r="C172">
        <f>'[12]Cumulative Stats'!C83</f>
        <v>1</v>
      </c>
      <c r="D172">
        <f>'[12]Cumulative Stats'!D83</f>
        <v>6</v>
      </c>
      <c r="E172" s="11">
        <f>IF(C172=0,0,D172/C172)</f>
        <v>6</v>
      </c>
      <c r="F172">
        <f>'[12]Cumulative Stats'!F83</f>
        <v>6</v>
      </c>
      <c r="G172">
        <f>'[12]Cumulative Stats'!G83</f>
        <v>0</v>
      </c>
      <c r="H172">
        <f>'[12]Cumulative Stats'!H83</f>
        <v>0</v>
      </c>
      <c r="I172" s="14">
        <f>IF(C172&gt;0,1,0)</f>
        <v>1</v>
      </c>
      <c r="J172" s="79" t="str">
        <f>'[23]Cumulative Stats'!A93</f>
        <v>Doornink</v>
      </c>
      <c r="K172" t="str">
        <f>'[23]Cumulative Stats'!B93</f>
        <v>NYG</v>
      </c>
      <c r="L172">
        <f>'[23]Cumulative Stats'!C93</f>
        <v>3</v>
      </c>
      <c r="M172">
        <f>'[23]Cumulative Stats'!D93</f>
        <v>18</v>
      </c>
      <c r="N172" s="11">
        <f>IF(L172=0,0,M172/L172)</f>
        <v>6</v>
      </c>
      <c r="O172">
        <f>'[23]Cumulative Stats'!F93</f>
        <v>12</v>
      </c>
      <c r="P172">
        <f>'[23]Cumulative Stats'!G93</f>
        <v>1</v>
      </c>
      <c r="Q172">
        <f>'[23]Cumulative Stats'!H93</f>
        <v>0</v>
      </c>
      <c r="R172" s="16">
        <f>+L172/PASSING!$B$1*16</f>
        <v>12</v>
      </c>
    </row>
    <row r="173" spans="1:18">
      <c r="A173" t="str">
        <f>'[22]Cumulative Stats'!A82</f>
        <v>Jones</v>
      </c>
      <c r="B173" t="str">
        <f>'[22]Cumulative Stats'!B82</f>
        <v>NO</v>
      </c>
      <c r="C173">
        <f>'[22]Cumulative Stats'!C82</f>
        <v>3</v>
      </c>
      <c r="D173">
        <f>'[22]Cumulative Stats'!D82</f>
        <v>6</v>
      </c>
      <c r="E173" s="11">
        <f>IF(C173=0,0,D173/C173)</f>
        <v>2</v>
      </c>
      <c r="F173">
        <f>'[22]Cumulative Stats'!F82</f>
        <v>8</v>
      </c>
      <c r="G173">
        <f>'[22]Cumulative Stats'!G82</f>
        <v>0</v>
      </c>
      <c r="H173">
        <f>'[22]Cumulative Stats'!H82</f>
        <v>0</v>
      </c>
      <c r="I173" s="14">
        <f>IF(C173&gt;0,1,0)</f>
        <v>1</v>
      </c>
      <c r="J173" t="str">
        <f>'[6]Cumulative Stats'!A102</f>
        <v>Wilson,T</v>
      </c>
      <c r="K173" t="str">
        <f>'[6]Cumulative Stats'!B102</f>
        <v>Hou</v>
      </c>
      <c r="L173">
        <f>'[6]Cumulative Stats'!C102</f>
        <v>3</v>
      </c>
      <c r="M173">
        <f>'[6]Cumulative Stats'!D102</f>
        <v>16</v>
      </c>
      <c r="N173" s="11">
        <f>IF(L173=0,0,M173/L173)</f>
        <v>5.333333333333333</v>
      </c>
      <c r="O173">
        <f>'[6]Cumulative Stats'!F102</f>
        <v>7</v>
      </c>
      <c r="P173">
        <f>'[6]Cumulative Stats'!G102</f>
        <v>0</v>
      </c>
      <c r="Q173">
        <f>'[6]Cumulative Stats'!H102</f>
        <v>0</v>
      </c>
      <c r="R173" s="16">
        <f>+L173/PASSING!$B$1*16</f>
        <v>12</v>
      </c>
    </row>
    <row r="174" spans="1:18">
      <c r="A174" t="str">
        <f>'[11]Cumulative Stats'!A79</f>
        <v>Davis,C</v>
      </c>
      <c r="B174" t="str">
        <f>'[11]Cumulative Stats'!B79</f>
        <v>Oak</v>
      </c>
      <c r="C174">
        <f>'[11]Cumulative Stats'!C79</f>
        <v>7</v>
      </c>
      <c r="D174">
        <f>'[11]Cumulative Stats'!D79</f>
        <v>6</v>
      </c>
      <c r="E174" s="11">
        <f>IF(C174=0,0,D174/C174)</f>
        <v>0.8571428571428571</v>
      </c>
      <c r="F174">
        <f>'[11]Cumulative Stats'!F79</f>
        <v>7</v>
      </c>
      <c r="G174">
        <f>'[11]Cumulative Stats'!G79</f>
        <v>0</v>
      </c>
      <c r="H174">
        <f>'[11]Cumulative Stats'!H79</f>
        <v>0</v>
      </c>
      <c r="I174" s="14">
        <f>IF(C174&gt;0,1,0)</f>
        <v>1</v>
      </c>
      <c r="J174" t="str">
        <f>'[4]Cumulative Stats'!A94</f>
        <v>Miller,C</v>
      </c>
      <c r="K174" t="str">
        <f>'[4]Cumulative Stats'!B94</f>
        <v>Cle</v>
      </c>
      <c r="L174">
        <f>'[4]Cumulative Stats'!C94</f>
        <v>3</v>
      </c>
      <c r="M174">
        <f>'[4]Cumulative Stats'!D94</f>
        <v>11</v>
      </c>
      <c r="N174" s="11">
        <f>IF(L174=0,0,M174/L174)</f>
        <v>3.6666666666666665</v>
      </c>
      <c r="O174">
        <f>'[4]Cumulative Stats'!F94</f>
        <v>8</v>
      </c>
      <c r="P174">
        <f>'[4]Cumulative Stats'!G94</f>
        <v>0</v>
      </c>
      <c r="Q174">
        <f>'[4]Cumulative Stats'!H94</f>
        <v>0</v>
      </c>
      <c r="R174" s="16">
        <f>+L174/PASSING!$B$1*16</f>
        <v>12</v>
      </c>
    </row>
    <row r="175" spans="1:18">
      <c r="A175" s="14" t="str">
        <f>'[16]Cumulative Stats'!A79</f>
        <v>Earl</v>
      </c>
      <c r="B175" s="14" t="str">
        <f>'[16]Cumulative Stats'!B79</f>
        <v>Chi</v>
      </c>
      <c r="C175" s="14">
        <f>'[16]Cumulative Stats'!C79</f>
        <v>1</v>
      </c>
      <c r="D175" s="14">
        <f>'[16]Cumulative Stats'!D79</f>
        <v>5</v>
      </c>
      <c r="E175" s="11">
        <f>IF(C175=0,0,D175/C175)</f>
        <v>5</v>
      </c>
      <c r="F175" s="14">
        <f>'[16]Cumulative Stats'!F79</f>
        <v>5</v>
      </c>
      <c r="G175" s="14">
        <f>'[16]Cumulative Stats'!G79</f>
        <v>0</v>
      </c>
      <c r="H175" s="14">
        <f>'[16]Cumulative Stats'!H79</f>
        <v>0</v>
      </c>
      <c r="I175" s="14">
        <f>IF(C175&gt;0,1,0)</f>
        <v>1</v>
      </c>
      <c r="J175" s="78" t="str">
        <f>'[26]Cumulative Stats'!A92</f>
        <v>Ferrell</v>
      </c>
      <c r="K175" s="78" t="str">
        <f>'[26]Cumulative Stats'!B92</f>
        <v>SF</v>
      </c>
      <c r="L175" s="78">
        <f>'[26]Cumulative Stats'!C92</f>
        <v>3</v>
      </c>
      <c r="M175" s="78">
        <f>'[26]Cumulative Stats'!D92</f>
        <v>7</v>
      </c>
      <c r="N175" s="11">
        <f>IF(L175=0,0,M175/L175)</f>
        <v>2.3333333333333335</v>
      </c>
      <c r="O175" s="78">
        <f>'[26]Cumulative Stats'!F92</f>
        <v>4</v>
      </c>
      <c r="P175" s="78">
        <f>'[26]Cumulative Stats'!G92</f>
        <v>0</v>
      </c>
      <c r="Q175" s="78">
        <f>'[26]Cumulative Stats'!H92</f>
        <v>0</v>
      </c>
      <c r="R175" s="16">
        <f>+L175/PASSING!$B$1*16</f>
        <v>12</v>
      </c>
    </row>
    <row r="176" spans="1:18">
      <c r="A176" s="14" t="str">
        <f>'[1]Cumulative Stats'!A82</f>
        <v>McCauley</v>
      </c>
      <c r="B176" s="14" t="str">
        <f>'[1]Cumulative Stats'!B82</f>
        <v>Bal</v>
      </c>
      <c r="C176" s="14">
        <f>'[1]Cumulative Stats'!C82</f>
        <v>7</v>
      </c>
      <c r="D176" s="14">
        <f>'[1]Cumulative Stats'!D82</f>
        <v>5</v>
      </c>
      <c r="E176" s="11">
        <f>IF(C176=0,0,D176/C176)</f>
        <v>0.7142857142857143</v>
      </c>
      <c r="F176" s="14">
        <f>'[1]Cumulative Stats'!F82</f>
        <v>5</v>
      </c>
      <c r="G176" s="14">
        <f>'[1]Cumulative Stats'!G82</f>
        <v>0</v>
      </c>
      <c r="H176" s="14">
        <f>'[1]Cumulative Stats'!H82</f>
        <v>0</v>
      </c>
      <c r="I176" s="14">
        <f>IF(C176&gt;0,1,0)</f>
        <v>1</v>
      </c>
      <c r="J176" s="14" t="str">
        <f>'[21]Cumulative Stats'!A95</f>
        <v>Miller,R</v>
      </c>
      <c r="K176" s="14" t="str">
        <f>'[21]Cumulative Stats'!B95</f>
        <v>Min</v>
      </c>
      <c r="L176" s="14">
        <f>'[21]Cumulative Stats'!C95</f>
        <v>3</v>
      </c>
      <c r="M176" s="14">
        <f>'[21]Cumulative Stats'!D95</f>
        <v>7</v>
      </c>
      <c r="N176" s="11">
        <f>IF(L176=0,0,M176/L176)</f>
        <v>2.3333333333333335</v>
      </c>
      <c r="O176" s="14">
        <f>'[21]Cumulative Stats'!F95</f>
        <v>3</v>
      </c>
      <c r="P176" s="14">
        <f>'[21]Cumulative Stats'!G95</f>
        <v>0</v>
      </c>
      <c r="Q176" s="14">
        <f>'[21]Cumulative Stats'!H95</f>
        <v>0</v>
      </c>
      <c r="R176" s="16">
        <f>+L176/PASSING!$B$1*16</f>
        <v>12</v>
      </c>
    </row>
    <row r="177" spans="1:18">
      <c r="A177" t="str">
        <f>'[18]Cumulative Stats'!A90</f>
        <v>Thompson,L</v>
      </c>
      <c r="B177" t="str">
        <f>'[18]Cumulative Stats'!B90</f>
        <v>Det</v>
      </c>
      <c r="C177">
        <f>'[18]Cumulative Stats'!C90</f>
        <v>1</v>
      </c>
      <c r="D177">
        <f>'[18]Cumulative Stats'!D90</f>
        <v>4</v>
      </c>
      <c r="E177" s="11">
        <f>IF(C177=0,0,D177/C177)</f>
        <v>4</v>
      </c>
      <c r="F177">
        <f>'[18]Cumulative Stats'!F90</f>
        <v>4</v>
      </c>
      <c r="G177">
        <f>'[18]Cumulative Stats'!G90</f>
        <v>0</v>
      </c>
      <c r="H177">
        <f>'[18]Cumulative Stats'!H90</f>
        <v>0</v>
      </c>
      <c r="I177" s="14">
        <f>IF(C177&gt;0,1,0)</f>
        <v>1</v>
      </c>
      <c r="J177" s="78" t="str">
        <f>'[13]Cumulative Stats'!A95</f>
        <v>Barnes</v>
      </c>
      <c r="K177" t="s">
        <v>212</v>
      </c>
      <c r="L177" s="78">
        <f>'[13]Cumulative Stats'!C95</f>
        <v>3</v>
      </c>
      <c r="M177" s="78">
        <f>'[13]Cumulative Stats'!D95</f>
        <v>2</v>
      </c>
      <c r="N177" s="11">
        <f>IF(L177=0,0,M177/L177)</f>
        <v>0.66666666666666663</v>
      </c>
      <c r="O177" s="78">
        <f>'[13]Cumulative Stats'!F95</f>
        <v>3</v>
      </c>
      <c r="P177" s="78">
        <f>'[13]Cumulative Stats'!G95</f>
        <v>0</v>
      </c>
      <c r="Q177" s="78">
        <f>'[13]Cumulative Stats'!H95</f>
        <v>0</v>
      </c>
      <c r="R177" s="16">
        <f>+L177/PASSING!$B$1*16</f>
        <v>12</v>
      </c>
    </row>
    <row r="178" spans="1:18">
      <c r="A178" t="str">
        <f>'[26]Cumulative Stats'!A86</f>
        <v>Williams</v>
      </c>
      <c r="B178" t="str">
        <f>'[26]Cumulative Stats'!B86</f>
        <v>SF</v>
      </c>
      <c r="C178">
        <f>'[26]Cumulative Stats'!C86</f>
        <v>2</v>
      </c>
      <c r="D178">
        <f>'[26]Cumulative Stats'!D86</f>
        <v>4</v>
      </c>
      <c r="E178" s="11">
        <f>IF(C178=0,0,D178/C178)</f>
        <v>2</v>
      </c>
      <c r="F178">
        <f>'[26]Cumulative Stats'!F86</f>
        <v>3</v>
      </c>
      <c r="G178">
        <f>'[26]Cumulative Stats'!G86</f>
        <v>0</v>
      </c>
      <c r="H178">
        <f>'[26]Cumulative Stats'!H86</f>
        <v>0</v>
      </c>
      <c r="I178" s="14">
        <f>IF(C178&gt;0,1,0)</f>
        <v>1</v>
      </c>
      <c r="J178" s="14" t="str">
        <f>'[22]Cumulative Stats'!A93</f>
        <v>Hardy</v>
      </c>
      <c r="K178" s="14" t="str">
        <f>'[22]Cumulative Stats'!B93</f>
        <v>NO</v>
      </c>
      <c r="L178" s="14">
        <f>'[22]Cumulative Stats'!C93</f>
        <v>2</v>
      </c>
      <c r="M178" s="14">
        <f>'[22]Cumulative Stats'!D93</f>
        <v>60</v>
      </c>
      <c r="N178" s="11">
        <f>IF(L178=0,0,M178/L178)</f>
        <v>30</v>
      </c>
      <c r="O178" s="14">
        <f>'[22]Cumulative Stats'!F93</f>
        <v>35</v>
      </c>
      <c r="P178" s="14">
        <f>'[22]Cumulative Stats'!G93</f>
        <v>1</v>
      </c>
      <c r="Q178" s="14">
        <f>'[22]Cumulative Stats'!H93</f>
        <v>0</v>
      </c>
      <c r="R178" s="16">
        <f>+L178/PASSING!$B$1*16</f>
        <v>8</v>
      </c>
    </row>
    <row r="179" spans="1:18">
      <c r="A179" t="str">
        <f>'[10]Cumulative Stats'!A81</f>
        <v>Newton</v>
      </c>
      <c r="B179" t="str">
        <f>'[10]Cumulative Stats'!B81</f>
        <v>NYJ</v>
      </c>
      <c r="C179">
        <f>'[10]Cumulative Stats'!C81</f>
        <v>2</v>
      </c>
      <c r="D179">
        <f>'[10]Cumulative Stats'!D81</f>
        <v>4</v>
      </c>
      <c r="E179" s="11">
        <f>IF(C179=0,0,D179/C179)</f>
        <v>2</v>
      </c>
      <c r="F179">
        <f>'[10]Cumulative Stats'!F81</f>
        <v>3</v>
      </c>
      <c r="G179">
        <f>'[10]Cumulative Stats'!G81</f>
        <v>0</v>
      </c>
      <c r="H179">
        <f>'[10]Cumulative Stats'!H81</f>
        <v>1</v>
      </c>
      <c r="I179" s="14">
        <f>IF(C179&gt;0,1,0)</f>
        <v>1</v>
      </c>
      <c r="J179" t="str">
        <f>'[28]Cumulative Stats'!A94</f>
        <v>Green</v>
      </c>
      <c r="K179" t="str">
        <f>'[28]Cumulative Stats'!B94</f>
        <v>Was</v>
      </c>
      <c r="L179">
        <f>'[28]Cumulative Stats'!C94</f>
        <v>2</v>
      </c>
      <c r="M179">
        <f>'[28]Cumulative Stats'!D94</f>
        <v>53</v>
      </c>
      <c r="N179" s="11">
        <f>IF(L179=0,0,M179/L179)</f>
        <v>26.5</v>
      </c>
      <c r="O179">
        <f>'[28]Cumulative Stats'!F94</f>
        <v>33</v>
      </c>
      <c r="P179">
        <f>'[28]Cumulative Stats'!G94</f>
        <v>0</v>
      </c>
      <c r="Q179">
        <f>'[28]Cumulative Stats'!H94</f>
        <v>0</v>
      </c>
      <c r="R179" s="16">
        <f>+L179/PASSING!$B$1*16</f>
        <v>8</v>
      </c>
    </row>
    <row r="180" spans="1:18">
      <c r="A180" t="str">
        <f>'[23]Cumulative Stats'!A85</f>
        <v>Pisarcik</v>
      </c>
      <c r="B180" t="str">
        <f>'[23]Cumulative Stats'!B85</f>
        <v>NYG</v>
      </c>
      <c r="C180">
        <f>'[23]Cumulative Stats'!C85</f>
        <v>3</v>
      </c>
      <c r="D180">
        <f>'[23]Cumulative Stats'!D85</f>
        <v>4</v>
      </c>
      <c r="E180" s="11">
        <f>IF(C180=0,0,D180/C180)</f>
        <v>1.3333333333333333</v>
      </c>
      <c r="F180">
        <f>'[23]Cumulative Stats'!F85</f>
        <v>4</v>
      </c>
      <c r="G180">
        <f>'[23]Cumulative Stats'!G85</f>
        <v>0</v>
      </c>
      <c r="H180">
        <f>'[23]Cumulative Stats'!H85</f>
        <v>2</v>
      </c>
      <c r="I180" s="14">
        <f>IF(C180&gt;0,1,0)</f>
        <v>1</v>
      </c>
      <c r="J180" s="14" t="str">
        <f>'[3]Cumulative Stats'!A94</f>
        <v>Corbett</v>
      </c>
      <c r="K180" s="14" t="str">
        <f>'[3]Cumulative Stats'!B94</f>
        <v>Cin</v>
      </c>
      <c r="L180" s="14">
        <f>'[3]Cumulative Stats'!C94</f>
        <v>2</v>
      </c>
      <c r="M180" s="14">
        <f>'[3]Cumulative Stats'!D94</f>
        <v>41</v>
      </c>
      <c r="N180" s="11">
        <f>IF(L180=0,0,M180/L180)</f>
        <v>20.5</v>
      </c>
      <c r="O180" s="14">
        <f>'[3]Cumulative Stats'!F94</f>
        <v>35</v>
      </c>
      <c r="P180" s="14">
        <f>'[3]Cumulative Stats'!G94</f>
        <v>1</v>
      </c>
      <c r="Q180" s="14">
        <f>'[3]Cumulative Stats'!H94</f>
        <v>0</v>
      </c>
      <c r="R180" s="16">
        <f>+L180/PASSING!$B$1*16</f>
        <v>8</v>
      </c>
    </row>
    <row r="181" spans="1:18">
      <c r="A181" t="str">
        <f>'[26]Cumulative Stats'!A79</f>
        <v>DeBerg</v>
      </c>
      <c r="B181" t="str">
        <f>'[26]Cumulative Stats'!B79</f>
        <v>SF</v>
      </c>
      <c r="C181">
        <f>'[26]Cumulative Stats'!C79</f>
        <v>5</v>
      </c>
      <c r="D181">
        <f>'[26]Cumulative Stats'!D79</f>
        <v>4</v>
      </c>
      <c r="E181" s="11">
        <f>IF(C181=0,0,D181/C181)</f>
        <v>0.8</v>
      </c>
      <c r="F181">
        <f>'[26]Cumulative Stats'!F79</f>
        <v>7</v>
      </c>
      <c r="G181">
        <f>'[26]Cumulative Stats'!G79</f>
        <v>0</v>
      </c>
      <c r="H181">
        <f>'[26]Cumulative Stats'!H79</f>
        <v>0</v>
      </c>
      <c r="I181" s="14">
        <f>IF(C181&gt;0,1,0)</f>
        <v>1</v>
      </c>
      <c r="J181" s="14" t="str">
        <f>'[7]Cumulative Stats'!A92</f>
        <v>Dorsey</v>
      </c>
      <c r="K181" s="14" t="str">
        <f>'[7]Cumulative Stats'!B92</f>
        <v>KC</v>
      </c>
      <c r="L181" s="14">
        <f>'[7]Cumulative Stats'!C92</f>
        <v>2</v>
      </c>
      <c r="M181" s="14">
        <f>'[7]Cumulative Stats'!D92</f>
        <v>40</v>
      </c>
      <c r="N181" s="11">
        <f>IF(L181=0,0,M181/L181)</f>
        <v>20</v>
      </c>
      <c r="O181" s="14">
        <f>'[7]Cumulative Stats'!F92</f>
        <v>31</v>
      </c>
      <c r="P181" s="14">
        <f>'[7]Cumulative Stats'!G92</f>
        <v>0</v>
      </c>
      <c r="Q181" s="14">
        <f>'[7]Cumulative Stats'!H92</f>
        <v>0</v>
      </c>
      <c r="R181" s="16">
        <f>+L181/PASSING!$B$1*16</f>
        <v>8</v>
      </c>
    </row>
    <row r="182" spans="1:18">
      <c r="A182" t="str">
        <f>'[22]Cumulative Stats'!A76</f>
        <v>Blanchard</v>
      </c>
      <c r="B182" t="str">
        <f>'[22]Cumulative Stats'!B76</f>
        <v>NO</v>
      </c>
      <c r="C182">
        <f>'[22]Cumulative Stats'!C76</f>
        <v>1</v>
      </c>
      <c r="D182">
        <f>'[22]Cumulative Stats'!D76</f>
        <v>3</v>
      </c>
      <c r="E182" s="11">
        <f>IF(C182=0,0,D182/C182)</f>
        <v>3</v>
      </c>
      <c r="F182">
        <f>'[22]Cumulative Stats'!F76</f>
        <v>3</v>
      </c>
      <c r="G182">
        <f>'[22]Cumulative Stats'!G76</f>
        <v>0</v>
      </c>
      <c r="H182">
        <f>'[22]Cumulative Stats'!H76</f>
        <v>0</v>
      </c>
      <c r="I182" s="14">
        <f>IF(C182&gt;0,1,0)</f>
        <v>1</v>
      </c>
      <c r="J182" t="str">
        <f>'[23]Cumulative Stats'!A104</f>
        <v>Thompson</v>
      </c>
      <c r="K182" t="str">
        <f>'[23]Cumulative Stats'!B104</f>
        <v>NYG</v>
      </c>
      <c r="L182">
        <f>'[23]Cumulative Stats'!C104</f>
        <v>2</v>
      </c>
      <c r="M182">
        <f>'[23]Cumulative Stats'!D104</f>
        <v>39</v>
      </c>
      <c r="N182" s="11">
        <f>IF(L182=0,0,M182/L182)</f>
        <v>19.5</v>
      </c>
      <c r="O182">
        <f>'[23]Cumulative Stats'!F104</f>
        <v>22</v>
      </c>
      <c r="P182">
        <f>'[23]Cumulative Stats'!G104</f>
        <v>0</v>
      </c>
      <c r="Q182">
        <f>'[23]Cumulative Stats'!H104</f>
        <v>0</v>
      </c>
      <c r="R182" s="16">
        <f>+L182/PASSING!$B$1*16</f>
        <v>8</v>
      </c>
    </row>
    <row r="183" spans="1:18">
      <c r="A183" t="str">
        <f>'[5]Cumulative Stats'!A78</f>
        <v>Foley</v>
      </c>
      <c r="B183" t="str">
        <f>'[5]Cumulative Stats'!B78</f>
        <v>Den</v>
      </c>
      <c r="C183">
        <f>'[5]Cumulative Stats'!C78</f>
        <v>1</v>
      </c>
      <c r="D183">
        <f>'[5]Cumulative Stats'!D78</f>
        <v>3</v>
      </c>
      <c r="E183" s="11">
        <f>IF(C183=0,0,D183/C183)</f>
        <v>3</v>
      </c>
      <c r="F183">
        <f>'[5]Cumulative Stats'!F78</f>
        <v>3</v>
      </c>
      <c r="G183">
        <f>'[5]Cumulative Stats'!G78</f>
        <v>1</v>
      </c>
      <c r="H183">
        <f>'[5]Cumulative Stats'!H78</f>
        <v>0</v>
      </c>
      <c r="I183" s="14">
        <f>IF(C183&gt;0,1,0)</f>
        <v>1</v>
      </c>
      <c r="J183" s="14" t="str">
        <f>'[1]Cumulative Stats'!A95</f>
        <v>Leaks</v>
      </c>
      <c r="K183" s="14" t="str">
        <f>'[1]Cumulative Stats'!B95</f>
        <v>Bal</v>
      </c>
      <c r="L183" s="14">
        <f>'[1]Cumulative Stats'!C95</f>
        <v>2</v>
      </c>
      <c r="M183" s="14">
        <f>'[1]Cumulative Stats'!D95</f>
        <v>39</v>
      </c>
      <c r="N183" s="11">
        <f>IF(L183=0,0,M183/L183)</f>
        <v>19.5</v>
      </c>
      <c r="O183" s="14">
        <f>'[1]Cumulative Stats'!F95</f>
        <v>32</v>
      </c>
      <c r="P183" s="14">
        <f>'[1]Cumulative Stats'!G95</f>
        <v>0</v>
      </c>
      <c r="Q183" s="14">
        <f>'[1]Cumulative Stats'!H95</f>
        <v>0</v>
      </c>
      <c r="R183" s="16">
        <f>+L183/PASSING!$B$1*16</f>
        <v>8</v>
      </c>
    </row>
    <row r="184" spans="1:18">
      <c r="A184" t="str">
        <f>'[13]Cumulative Stats'!A76</f>
        <v>Anderson</v>
      </c>
      <c r="B184" t="str">
        <f>'[13]Cumulative Stats'!B76</f>
        <v>SD</v>
      </c>
      <c r="C184">
        <f>'[13]Cumulative Stats'!C76</f>
        <v>1</v>
      </c>
      <c r="D184">
        <f>'[13]Cumulative Stats'!D76</f>
        <v>3</v>
      </c>
      <c r="E184" s="11">
        <f>IF(C184=0,0,D184/C184)</f>
        <v>3</v>
      </c>
      <c r="F184">
        <f>'[13]Cumulative Stats'!F76</f>
        <v>3</v>
      </c>
      <c r="G184">
        <f>'[13]Cumulative Stats'!G76</f>
        <v>0</v>
      </c>
      <c r="H184">
        <f>'[13]Cumulative Stats'!H76</f>
        <v>0</v>
      </c>
      <c r="I184" s="14">
        <f>IF(C184&gt;0,1,0)</f>
        <v>1</v>
      </c>
      <c r="J184" t="str">
        <f>'[27]Cumulative Stats'!A99</f>
        <v>Obradovich</v>
      </c>
      <c r="K184" t="str">
        <f>'[27]Cumulative Stats'!B99</f>
        <v>TB</v>
      </c>
      <c r="L184">
        <f>'[27]Cumulative Stats'!C99</f>
        <v>2</v>
      </c>
      <c r="M184">
        <f>'[27]Cumulative Stats'!D99</f>
        <v>33</v>
      </c>
      <c r="N184" s="11">
        <f>IF(L184=0,0,M184/L184)</f>
        <v>16.5</v>
      </c>
      <c r="O184">
        <f>'[27]Cumulative Stats'!F99</f>
        <v>28</v>
      </c>
      <c r="P184">
        <f>'[27]Cumulative Stats'!G99</f>
        <v>1</v>
      </c>
      <c r="Q184">
        <f>'[27]Cumulative Stats'!H99</f>
        <v>0</v>
      </c>
      <c r="R184" s="16">
        <f>+L184/PASSING!$B$1*16</f>
        <v>8</v>
      </c>
    </row>
    <row r="185" spans="1:18">
      <c r="A185" t="str">
        <f>'[10]Cumulative Stats'!A77</f>
        <v>Gaffney</v>
      </c>
      <c r="B185" t="str">
        <f>'[10]Cumulative Stats'!B77</f>
        <v>NYJ</v>
      </c>
      <c r="C185">
        <f>'[10]Cumulative Stats'!C77</f>
        <v>1</v>
      </c>
      <c r="D185">
        <f>'[10]Cumulative Stats'!D77</f>
        <v>3</v>
      </c>
      <c r="E185" s="11">
        <f>IF(C185=0,0,D185/C185)</f>
        <v>3</v>
      </c>
      <c r="F185">
        <f>'[10]Cumulative Stats'!F77</f>
        <v>3</v>
      </c>
      <c r="G185">
        <f>'[10]Cumulative Stats'!G77</f>
        <v>0</v>
      </c>
      <c r="H185">
        <f>'[10]Cumulative Stats'!H77</f>
        <v>0</v>
      </c>
      <c r="I185" s="14">
        <f>IF(C185&gt;0,1,0)</f>
        <v>1</v>
      </c>
      <c r="J185" s="78" t="str">
        <f>'[26]Cumulative Stats'!A91</f>
        <v>Boykin</v>
      </c>
      <c r="K185" s="78" t="str">
        <f>'[26]Cumulative Stats'!B91</f>
        <v>SF</v>
      </c>
      <c r="L185" s="78">
        <f>'[26]Cumulative Stats'!C91</f>
        <v>2</v>
      </c>
      <c r="M185" s="78">
        <f>'[26]Cumulative Stats'!D91</f>
        <v>32</v>
      </c>
      <c r="N185" s="11">
        <f>IF(L185=0,0,M185/L185)</f>
        <v>16</v>
      </c>
      <c r="O185" s="78">
        <f>'[26]Cumulative Stats'!F91</f>
        <v>24</v>
      </c>
      <c r="P185" s="78">
        <f>'[26]Cumulative Stats'!G91</f>
        <v>0</v>
      </c>
      <c r="Q185" s="78">
        <f>'[26]Cumulative Stats'!H91</f>
        <v>0</v>
      </c>
      <c r="R185" s="16">
        <f>+L185/PASSING!$B$1*16</f>
        <v>8</v>
      </c>
    </row>
    <row r="186" spans="1:18">
      <c r="A186" t="str">
        <f>'[13]Cumulative Stats'!A80</f>
        <v>Harris</v>
      </c>
      <c r="B186" t="str">
        <f>'[13]Cumulative Stats'!B80</f>
        <v>SD</v>
      </c>
      <c r="C186">
        <f>'[13]Cumulative Stats'!C80</f>
        <v>1</v>
      </c>
      <c r="D186">
        <f>'[13]Cumulative Stats'!D80</f>
        <v>3</v>
      </c>
      <c r="E186" s="11">
        <f>IF(C186=0,0,D186/C186)</f>
        <v>3</v>
      </c>
      <c r="F186">
        <f>'[13]Cumulative Stats'!F80</f>
        <v>3</v>
      </c>
      <c r="G186">
        <f>'[13]Cumulative Stats'!G80</f>
        <v>0</v>
      </c>
      <c r="H186">
        <f>'[13]Cumulative Stats'!H80</f>
        <v>0</v>
      </c>
      <c r="I186" s="14">
        <f>IF(C186&gt;0,1,0)</f>
        <v>1</v>
      </c>
      <c r="J186" s="78" t="str">
        <f>'[11]Cumulative Stats'!A90</f>
        <v>Banaszak</v>
      </c>
      <c r="K186" s="78" t="str">
        <f>'[11]Cumulative Stats'!B90</f>
        <v>Oak</v>
      </c>
      <c r="L186" s="78">
        <f>'[11]Cumulative Stats'!C90</f>
        <v>2</v>
      </c>
      <c r="M186" s="78">
        <f>'[11]Cumulative Stats'!D90</f>
        <v>31</v>
      </c>
      <c r="N186" s="11">
        <f>IF(L186=0,0,M186/L186)</f>
        <v>15.5</v>
      </c>
      <c r="O186" s="78">
        <f>'[11]Cumulative Stats'!F90</f>
        <v>17</v>
      </c>
      <c r="P186" s="78">
        <f>'[11]Cumulative Stats'!G90</f>
        <v>0</v>
      </c>
      <c r="Q186" s="78">
        <f>'[11]Cumulative Stats'!H90</f>
        <v>0</v>
      </c>
      <c r="R186" s="16">
        <f>+L186/PASSING!$B$1*16</f>
        <v>8</v>
      </c>
    </row>
    <row r="187" spans="1:18">
      <c r="A187" s="14" t="str">
        <f>'[1]Cumulative Stats'!A79</f>
        <v>Kirkland</v>
      </c>
      <c r="B187" s="14" t="str">
        <f>'[1]Cumulative Stats'!B79</f>
        <v>Bal</v>
      </c>
      <c r="C187" s="14">
        <f>'[1]Cumulative Stats'!C79</f>
        <v>2</v>
      </c>
      <c r="D187" s="14">
        <f>'[1]Cumulative Stats'!D79</f>
        <v>3</v>
      </c>
      <c r="E187" s="11">
        <f>IF(C187=0,0,D187/C187)</f>
        <v>1.5</v>
      </c>
      <c r="F187" s="14">
        <f>'[1]Cumulative Stats'!F79</f>
        <v>3</v>
      </c>
      <c r="G187" s="14">
        <f>'[1]Cumulative Stats'!G79</f>
        <v>0</v>
      </c>
      <c r="H187" s="14">
        <f>'[1]Cumulative Stats'!H79</f>
        <v>1</v>
      </c>
      <c r="I187" s="14">
        <f>IF(C187&gt;0,1,0)</f>
        <v>1</v>
      </c>
      <c r="J187" t="str">
        <f>'[23]Cumulative Stats'!A101</f>
        <v>Shirk</v>
      </c>
      <c r="K187" t="str">
        <f>'[23]Cumulative Stats'!B101</f>
        <v>NYG</v>
      </c>
      <c r="L187">
        <f>'[23]Cumulative Stats'!C101</f>
        <v>2</v>
      </c>
      <c r="M187">
        <f>'[23]Cumulative Stats'!D101</f>
        <v>31</v>
      </c>
      <c r="N187" s="11">
        <f>IF(L187=0,0,M187/L187)</f>
        <v>15.5</v>
      </c>
      <c r="O187">
        <f>'[23]Cumulative Stats'!F101</f>
        <v>19</v>
      </c>
      <c r="P187">
        <f>'[23]Cumulative Stats'!G101</f>
        <v>1</v>
      </c>
      <c r="Q187">
        <f>'[23]Cumulative Stats'!H101</f>
        <v>0</v>
      </c>
      <c r="R187" s="16">
        <f>+L187/PASSING!$B$1*16</f>
        <v>8</v>
      </c>
    </row>
    <row r="188" spans="1:18">
      <c r="A188" t="str">
        <f>'[24]Cumulative Stats'!A77</f>
        <v>Betterson</v>
      </c>
      <c r="B188" t="str">
        <f>'[24]Cumulative Stats'!B77</f>
        <v>Phi</v>
      </c>
      <c r="C188">
        <f>'[24]Cumulative Stats'!C77</f>
        <v>5</v>
      </c>
      <c r="D188">
        <f>'[24]Cumulative Stats'!D77</f>
        <v>3</v>
      </c>
      <c r="E188" s="11">
        <f>IF(C188=0,0,D188/C188)</f>
        <v>0.6</v>
      </c>
      <c r="F188">
        <f>'[24]Cumulative Stats'!F77</f>
        <v>4</v>
      </c>
      <c r="G188">
        <f>'[24]Cumulative Stats'!G77</f>
        <v>0</v>
      </c>
      <c r="H188">
        <f>'[24]Cumulative Stats'!H77</f>
        <v>0</v>
      </c>
      <c r="I188" s="14">
        <f>IF(C188&gt;0,1,0)</f>
        <v>1</v>
      </c>
      <c r="J188" t="str">
        <f>'[20]Cumulative Stats'!A105</f>
        <v>Tyler</v>
      </c>
      <c r="K188" t="str">
        <f>'[20]Cumulative Stats'!B105</f>
        <v>LA</v>
      </c>
      <c r="L188">
        <f>'[20]Cumulative Stats'!C105</f>
        <v>2</v>
      </c>
      <c r="M188">
        <f>'[20]Cumulative Stats'!D105</f>
        <v>31</v>
      </c>
      <c r="N188" s="11">
        <f>IF(L188=0,0,M188/L188)</f>
        <v>15.5</v>
      </c>
      <c r="O188">
        <f>'[20]Cumulative Stats'!F105</f>
        <v>17</v>
      </c>
      <c r="P188">
        <f>'[20]Cumulative Stats'!G105</f>
        <v>0</v>
      </c>
      <c r="Q188">
        <f>'[20]Cumulative Stats'!H105</f>
        <v>0</v>
      </c>
      <c r="R188" s="16">
        <f>+L188/PASSING!$B$1*16</f>
        <v>8</v>
      </c>
    </row>
    <row r="189" spans="1:18">
      <c r="A189" t="str">
        <f>'[23]Cumulative Stats'!A84</f>
        <v>Perkins</v>
      </c>
      <c r="B189" t="str">
        <f>'[23]Cumulative Stats'!B84</f>
        <v>NYG</v>
      </c>
      <c r="C189">
        <f>'[23]Cumulative Stats'!C84</f>
        <v>1</v>
      </c>
      <c r="D189">
        <f>'[23]Cumulative Stats'!D84</f>
        <v>2</v>
      </c>
      <c r="E189" s="11">
        <f>IF(C189=0,0,D189/C189)</f>
        <v>2</v>
      </c>
      <c r="F189">
        <f>'[23]Cumulative Stats'!F84</f>
        <v>2</v>
      </c>
      <c r="G189">
        <f>'[23]Cumulative Stats'!G84</f>
        <v>0</v>
      </c>
      <c r="H189">
        <f>'[23]Cumulative Stats'!H84</f>
        <v>0</v>
      </c>
      <c r="I189" s="14">
        <f>IF(C189&gt;0,1,0)</f>
        <v>1</v>
      </c>
      <c r="J189" s="14" t="str">
        <f>'[22]Cumulative Stats'!A96</f>
        <v>Mauti</v>
      </c>
      <c r="K189" s="14" t="str">
        <f>'[22]Cumulative Stats'!B96</f>
        <v>NO</v>
      </c>
      <c r="L189" s="14">
        <f>'[22]Cumulative Stats'!C96</f>
        <v>2</v>
      </c>
      <c r="M189" s="14">
        <f>'[22]Cumulative Stats'!D96</f>
        <v>30</v>
      </c>
      <c r="N189" s="11">
        <f>IF(L189=0,0,M189/L189)</f>
        <v>15</v>
      </c>
      <c r="O189" s="14">
        <f>'[22]Cumulative Stats'!F96</f>
        <v>16</v>
      </c>
      <c r="P189" s="14">
        <f>'[22]Cumulative Stats'!G96</f>
        <v>1</v>
      </c>
      <c r="Q189" s="14">
        <f>'[22]Cumulative Stats'!H96</f>
        <v>0</v>
      </c>
      <c r="R189" s="16">
        <f>+L189/PASSING!$B$1*16</f>
        <v>8</v>
      </c>
    </row>
    <row r="190" spans="1:18">
      <c r="A190" s="79" t="s">
        <v>211</v>
      </c>
      <c r="B190" t="s">
        <v>212</v>
      </c>
      <c r="C190">
        <f>+$C$349</f>
        <v>1</v>
      </c>
      <c r="D190">
        <f>+$D$349</f>
        <v>2</v>
      </c>
      <c r="E190" s="11">
        <f>IF(C190=0,0,D190/C190)</f>
        <v>2</v>
      </c>
      <c r="F190">
        <f>+$F$349</f>
        <v>2</v>
      </c>
      <c r="G190">
        <f>+$G$349</f>
        <v>0</v>
      </c>
      <c r="H190">
        <f>+$H$349</f>
        <v>0</v>
      </c>
      <c r="I190" s="14">
        <f>IF(C190&gt;0,1,0)</f>
        <v>1</v>
      </c>
      <c r="J190" s="78" t="str">
        <f>'[24]Cumulative Stats'!A102</f>
        <v>Osborne</v>
      </c>
      <c r="K190" s="78" t="str">
        <f>'[24]Cumulative Stats'!B102</f>
        <v>Phi</v>
      </c>
      <c r="L190" s="78">
        <f>'[24]Cumulative Stats'!C102</f>
        <v>2</v>
      </c>
      <c r="M190" s="78">
        <f>'[24]Cumulative Stats'!D102</f>
        <v>30</v>
      </c>
      <c r="N190" s="11">
        <f>IF(L190=0,0,M190/L190)</f>
        <v>15</v>
      </c>
      <c r="O190" s="78">
        <f>'[24]Cumulative Stats'!F102</f>
        <v>23</v>
      </c>
      <c r="P190" s="78">
        <f>'[24]Cumulative Stats'!G102</f>
        <v>0</v>
      </c>
      <c r="Q190" s="78">
        <f>'[24]Cumulative Stats'!H102</f>
        <v>0</v>
      </c>
      <c r="R190" s="16">
        <f>+L190/PASSING!$B$1*16</f>
        <v>8</v>
      </c>
    </row>
    <row r="191" spans="1:18">
      <c r="A191" s="14" t="str">
        <f>'[19]Cumulative Stats'!A84</f>
        <v>Sproul</v>
      </c>
      <c r="B191" s="14" t="str">
        <f>'[19]Cumulative Stats'!B84</f>
        <v>GB</v>
      </c>
      <c r="C191" s="14">
        <f>'[19]Cumulative Stats'!C84</f>
        <v>1</v>
      </c>
      <c r="D191" s="14">
        <f>'[19]Cumulative Stats'!D84</f>
        <v>2</v>
      </c>
      <c r="E191" s="11">
        <f>IF(C191=0,0,D191/C191)</f>
        <v>2</v>
      </c>
      <c r="F191" s="14">
        <f>'[19]Cumulative Stats'!F84</f>
        <v>2</v>
      </c>
      <c r="G191" s="14">
        <f>'[19]Cumulative Stats'!G84</f>
        <v>0</v>
      </c>
      <c r="H191" s="14">
        <f>'[19]Cumulative Stats'!H84</f>
        <v>0</v>
      </c>
      <c r="I191" s="14">
        <f>IF(C191&gt;0,1,0)</f>
        <v>1</v>
      </c>
      <c r="J191" s="14" t="str">
        <f>'[9]Cumulative Stats'!A100</f>
        <v>Westbrook</v>
      </c>
      <c r="K191" s="14" t="str">
        <f>'[9]Cumulative Stats'!B100</f>
        <v>NE</v>
      </c>
      <c r="L191" s="14">
        <f>'[9]Cumulative Stats'!C100</f>
        <v>2</v>
      </c>
      <c r="M191" s="14">
        <f>'[9]Cumulative Stats'!D100</f>
        <v>29</v>
      </c>
      <c r="N191" s="11">
        <f>IF(L191=0,0,M191/L191)</f>
        <v>14.5</v>
      </c>
      <c r="O191" s="14">
        <f>'[9]Cumulative Stats'!F100</f>
        <v>18</v>
      </c>
      <c r="P191" s="14">
        <f>'[9]Cumulative Stats'!G100</f>
        <v>1</v>
      </c>
      <c r="Q191" s="14">
        <f>'[9]Cumulative Stats'!H100</f>
        <v>0</v>
      </c>
      <c r="R191" s="16">
        <f>+L191/PASSING!$B$1*16</f>
        <v>8</v>
      </c>
    </row>
    <row r="192" spans="1:18">
      <c r="A192" s="14" t="str">
        <f>'[17]Cumulative Stats'!A87</f>
        <v>White,D</v>
      </c>
      <c r="B192" s="14" t="str">
        <f>'[17]Cumulative Stats'!B87</f>
        <v>Dal</v>
      </c>
      <c r="C192" s="14">
        <f>'[17]Cumulative Stats'!C87</f>
        <v>3</v>
      </c>
      <c r="D192" s="14">
        <f>'[17]Cumulative Stats'!D87</f>
        <v>2</v>
      </c>
      <c r="E192" s="11">
        <f>IF(C192=0,0,D192/C192)</f>
        <v>0.66666666666666663</v>
      </c>
      <c r="F192" s="14">
        <f>'[17]Cumulative Stats'!F87</f>
        <v>2</v>
      </c>
      <c r="G192" s="14">
        <f>'[17]Cumulative Stats'!G87</f>
        <v>0</v>
      </c>
      <c r="H192" s="14">
        <f>'[17]Cumulative Stats'!H87</f>
        <v>2</v>
      </c>
      <c r="I192" s="14">
        <f>IF(C192&gt;0,1,0)</f>
        <v>1</v>
      </c>
      <c r="J192" s="78" t="str">
        <f>'[11]Cumulative Stats'!A96</f>
        <v>Davis,C</v>
      </c>
      <c r="K192" s="78" t="str">
        <f>'[11]Cumulative Stats'!B96</f>
        <v>Oak</v>
      </c>
      <c r="L192" s="78">
        <f>'[11]Cumulative Stats'!C96</f>
        <v>2</v>
      </c>
      <c r="M192" s="78">
        <f>'[11]Cumulative Stats'!D96</f>
        <v>27</v>
      </c>
      <c r="N192" s="11">
        <f>IF(L192=0,0,M192/L192)</f>
        <v>13.5</v>
      </c>
      <c r="O192" s="78">
        <f>'[11]Cumulative Stats'!F96</f>
        <v>20</v>
      </c>
      <c r="P192" s="78">
        <f>'[11]Cumulative Stats'!G96</f>
        <v>0</v>
      </c>
      <c r="Q192" s="78">
        <f>'[11]Cumulative Stats'!H96</f>
        <v>0</v>
      </c>
      <c r="R192" s="16">
        <f>+L192/PASSING!$B$1*16</f>
        <v>8</v>
      </c>
    </row>
    <row r="193" spans="1:18">
      <c r="A193" t="str">
        <f>'[11]Cumulative Stats'!A84</f>
        <v>Stabler</v>
      </c>
      <c r="B193" t="str">
        <f>'[11]Cumulative Stats'!B84</f>
        <v>Oak</v>
      </c>
      <c r="C193">
        <f>'[11]Cumulative Stats'!C84</f>
        <v>1</v>
      </c>
      <c r="D193">
        <f>'[11]Cumulative Stats'!D84</f>
        <v>1</v>
      </c>
      <c r="E193" s="11">
        <f>IF(C193=0,0,D193/C193)</f>
        <v>1</v>
      </c>
      <c r="F193">
        <f>'[11]Cumulative Stats'!F84</f>
        <v>1</v>
      </c>
      <c r="G193">
        <f>'[11]Cumulative Stats'!G84</f>
        <v>0</v>
      </c>
      <c r="H193">
        <f>'[11]Cumulative Stats'!H84</f>
        <v>0</v>
      </c>
      <c r="I193" s="14">
        <f>IF(C193&gt;0,1,0)</f>
        <v>1</v>
      </c>
      <c r="J193" s="14" t="str">
        <f>'[6]Cumulative Stats'!A92</f>
        <v>Campbell</v>
      </c>
      <c r="K193" s="14" t="str">
        <f>'[6]Cumulative Stats'!B92</f>
        <v>Hou</v>
      </c>
      <c r="L193" s="14">
        <f>'[6]Cumulative Stats'!C92</f>
        <v>2</v>
      </c>
      <c r="M193" s="14">
        <f>'[6]Cumulative Stats'!D92</f>
        <v>24</v>
      </c>
      <c r="N193" s="11">
        <f>IF(L193=0,0,M193/L193)</f>
        <v>12</v>
      </c>
      <c r="O193" s="14">
        <f>'[6]Cumulative Stats'!F92</f>
        <v>13</v>
      </c>
      <c r="P193" s="14">
        <f>'[6]Cumulative Stats'!G92</f>
        <v>0</v>
      </c>
      <c r="Q193" s="14">
        <f>'[6]Cumulative Stats'!H92</f>
        <v>0</v>
      </c>
      <c r="R193" s="16">
        <f>+L193/PASSING!$B$1*16</f>
        <v>8</v>
      </c>
    </row>
    <row r="194" spans="1:18">
      <c r="A194" s="14" t="str">
        <f>'[6]Cumulative Stats'!A83</f>
        <v>Pastorini</v>
      </c>
      <c r="B194" s="14" t="str">
        <f>'[6]Cumulative Stats'!B83</f>
        <v>Hou</v>
      </c>
      <c r="C194" s="14">
        <f>'[6]Cumulative Stats'!C83</f>
        <v>3</v>
      </c>
      <c r="D194" s="14">
        <f>'[6]Cumulative Stats'!D83</f>
        <v>1</v>
      </c>
      <c r="E194" s="11">
        <f>IF(C194=0,0,D194/C194)</f>
        <v>0.33333333333333331</v>
      </c>
      <c r="F194" s="14">
        <f>'[6]Cumulative Stats'!F83</f>
        <v>2</v>
      </c>
      <c r="G194" s="14">
        <f>'[6]Cumulative Stats'!G83</f>
        <v>0</v>
      </c>
      <c r="H194" s="14">
        <f>'[6]Cumulative Stats'!H83</f>
        <v>0</v>
      </c>
      <c r="I194" s="14">
        <f>IF(C194&gt;0,1,0)</f>
        <v>1</v>
      </c>
      <c r="J194" s="14" t="str">
        <f>'[7]Cumulative Stats'!A91</f>
        <v>Belton</v>
      </c>
      <c r="K194" s="14" t="str">
        <f>'[7]Cumulative Stats'!B91</f>
        <v>KC</v>
      </c>
      <c r="L194" s="14">
        <f>'[7]Cumulative Stats'!C91</f>
        <v>2</v>
      </c>
      <c r="M194" s="14">
        <f>'[7]Cumulative Stats'!D91</f>
        <v>24</v>
      </c>
      <c r="N194" s="11">
        <f>IF(L194=0,0,M194/L194)</f>
        <v>12</v>
      </c>
      <c r="O194" s="14">
        <f>'[7]Cumulative Stats'!F91</f>
        <v>13</v>
      </c>
      <c r="P194" s="14">
        <f>'[7]Cumulative Stats'!G91</f>
        <v>0</v>
      </c>
      <c r="Q194" s="14">
        <f>'[7]Cumulative Stats'!H91</f>
        <v>0</v>
      </c>
      <c r="R194" s="16">
        <f>+L194/PASSING!$B$1*16</f>
        <v>8</v>
      </c>
    </row>
    <row r="195" spans="1:18">
      <c r="A195" s="14" t="str">
        <f>'[7]Cumulative Stats'!A81</f>
        <v>Livingston</v>
      </c>
      <c r="B195" s="14" t="str">
        <f>'[7]Cumulative Stats'!B81</f>
        <v>KC</v>
      </c>
      <c r="C195" s="14">
        <f>'[7]Cumulative Stats'!C81</f>
        <v>8</v>
      </c>
      <c r="D195" s="14">
        <f>'[7]Cumulative Stats'!D81</f>
        <v>1</v>
      </c>
      <c r="E195" s="11">
        <f>IF(C195=0,0,D195/C195)</f>
        <v>0.125</v>
      </c>
      <c r="F195" s="14">
        <f>'[7]Cumulative Stats'!F81</f>
        <v>2</v>
      </c>
      <c r="G195" s="14">
        <f>'[7]Cumulative Stats'!G81</f>
        <v>0</v>
      </c>
      <c r="H195" s="14">
        <f>'[7]Cumulative Stats'!H81</f>
        <v>1</v>
      </c>
      <c r="I195" s="14">
        <f>IF(C195&gt;0,1,0)</f>
        <v>1</v>
      </c>
      <c r="J195" s="14" t="str">
        <f>'[8]Cumulative Stats'!A92</f>
        <v>Cefalo</v>
      </c>
      <c r="K195" s="14" t="str">
        <f>'[8]Cumulative Stats'!B92</f>
        <v>Mia</v>
      </c>
      <c r="L195" s="14">
        <f>'[8]Cumulative Stats'!C92</f>
        <v>2</v>
      </c>
      <c r="M195" s="14">
        <f>'[8]Cumulative Stats'!D92</f>
        <v>23</v>
      </c>
      <c r="N195" s="11">
        <f>IF(L195=0,0,M195/L195)</f>
        <v>11.5</v>
      </c>
      <c r="O195" s="14">
        <f>'[8]Cumulative Stats'!F92</f>
        <v>13</v>
      </c>
      <c r="P195" s="14">
        <f>'[8]Cumulative Stats'!G92</f>
        <v>0</v>
      </c>
      <c r="Q195" s="14">
        <f>'[8]Cumulative Stats'!H92</f>
        <v>0</v>
      </c>
      <c r="R195" s="16">
        <f>+L195/PASSING!$B$1*16</f>
        <v>8</v>
      </c>
    </row>
    <row r="196" spans="1:18">
      <c r="A196" t="str">
        <f>'[24]Cumulative Stats'!A84</f>
        <v>Jaworski</v>
      </c>
      <c r="B196" t="str">
        <f>'[24]Cumulative Stats'!B84</f>
        <v>Phi</v>
      </c>
      <c r="C196">
        <f>'[24]Cumulative Stats'!C84</f>
        <v>9</v>
      </c>
      <c r="D196">
        <f>'[24]Cumulative Stats'!D84</f>
        <v>1</v>
      </c>
      <c r="E196" s="11">
        <f>IF(C196=0,0,D196/C196)</f>
        <v>0.1111111111111111</v>
      </c>
      <c r="F196">
        <f>'[24]Cumulative Stats'!F84</f>
        <v>2</v>
      </c>
      <c r="G196">
        <f>'[24]Cumulative Stats'!G84</f>
        <v>0</v>
      </c>
      <c r="H196">
        <f>'[24]Cumulative Stats'!H84</f>
        <v>2</v>
      </c>
      <c r="I196" s="14">
        <f>IF(C196&gt;0,1,0)</f>
        <v>1</v>
      </c>
      <c r="J196" s="78" t="str">
        <f>'[10]Cumulative Stats'!A94</f>
        <v>Harper</v>
      </c>
      <c r="K196" s="78" t="str">
        <f>'[10]Cumulative Stats'!B94</f>
        <v>NYJ</v>
      </c>
      <c r="L196" s="78">
        <f>'[10]Cumulative Stats'!C94</f>
        <v>2</v>
      </c>
      <c r="M196" s="78">
        <f>'[10]Cumulative Stats'!D94</f>
        <v>22</v>
      </c>
      <c r="N196" s="11">
        <f>IF(L196=0,0,M196/L196)</f>
        <v>11</v>
      </c>
      <c r="O196" s="78">
        <f>'[10]Cumulative Stats'!F94</f>
        <v>12</v>
      </c>
      <c r="P196" s="78">
        <f>'[10]Cumulative Stats'!G94</f>
        <v>0</v>
      </c>
      <c r="Q196" s="78">
        <f>'[10]Cumulative Stats'!H94</f>
        <v>0</v>
      </c>
      <c r="R196" s="16">
        <f>+L196/PASSING!$B$1*16</f>
        <v>8</v>
      </c>
    </row>
    <row r="197" spans="1:18">
      <c r="A197" s="14" t="str">
        <f>'[19]Cumulative Stats'!A76</f>
        <v>Beverly</v>
      </c>
      <c r="B197" s="14" t="str">
        <f>'[19]Cumulative Stats'!B76</f>
        <v>GB</v>
      </c>
      <c r="C197" s="14">
        <f>'[19]Cumulative Stats'!C76</f>
        <v>1</v>
      </c>
      <c r="D197" s="14">
        <f>'[19]Cumulative Stats'!D76</f>
        <v>0</v>
      </c>
      <c r="E197" s="11">
        <f>IF(C197=0,0,D197/C197)</f>
        <v>0</v>
      </c>
      <c r="F197" s="14">
        <f>'[19]Cumulative Stats'!F76</f>
        <v>0</v>
      </c>
      <c r="G197" s="14">
        <f>'[19]Cumulative Stats'!G76</f>
        <v>0</v>
      </c>
      <c r="H197" s="14">
        <f>'[19]Cumulative Stats'!H76</f>
        <v>1</v>
      </c>
      <c r="I197" s="14">
        <f>IF(C197&gt;0,1,0)</f>
        <v>1</v>
      </c>
      <c r="J197" s="78" t="str">
        <f>'[23]Cumulative Stats'!A91</f>
        <v>Csonka</v>
      </c>
      <c r="K197" s="14" t="str">
        <f>'[23]Cumulative Stats'!B91</f>
        <v>NYG</v>
      </c>
      <c r="L197" s="14">
        <f>'[23]Cumulative Stats'!C91</f>
        <v>2</v>
      </c>
      <c r="M197" s="14">
        <f>'[23]Cumulative Stats'!D91</f>
        <v>22</v>
      </c>
      <c r="N197" s="11">
        <f>IF(L197=0,0,M197/L197)</f>
        <v>11</v>
      </c>
      <c r="O197" s="14">
        <f>'[23]Cumulative Stats'!F91</f>
        <v>13</v>
      </c>
      <c r="P197" s="14">
        <f>'[23]Cumulative Stats'!G91</f>
        <v>0</v>
      </c>
      <c r="Q197" s="14">
        <f>'[23]Cumulative Stats'!H91</f>
        <v>0</v>
      </c>
      <c r="R197" s="16">
        <f>+L197/PASSING!$B$1*16</f>
        <v>8</v>
      </c>
    </row>
    <row r="198" spans="1:18">
      <c r="A198" t="str">
        <f>'[24]Cumulative Stats'!A80</f>
        <v>Engles</v>
      </c>
      <c r="B198" t="str">
        <f>'[24]Cumulative Stats'!B80</f>
        <v>Phi</v>
      </c>
      <c r="C198">
        <f>'[24]Cumulative Stats'!C80</f>
        <v>1</v>
      </c>
      <c r="D198">
        <f>'[24]Cumulative Stats'!D80</f>
        <v>0</v>
      </c>
      <c r="E198" s="11">
        <f>IF(C198=0,0,D198/C198)</f>
        <v>0</v>
      </c>
      <c r="F198">
        <f>'[24]Cumulative Stats'!F80</f>
        <v>0</v>
      </c>
      <c r="G198">
        <f>'[24]Cumulative Stats'!G80</f>
        <v>0</v>
      </c>
      <c r="H198">
        <f>'[24]Cumulative Stats'!H80</f>
        <v>1</v>
      </c>
      <c r="I198" s="14">
        <f>IF(C198&gt;0,1,0)</f>
        <v>1</v>
      </c>
      <c r="J198" s="78" t="str">
        <f>'[13]Cumulative Stats'!A96</f>
        <v>Bauer</v>
      </c>
      <c r="K198" s="78" t="str">
        <f>'[13]Cumulative Stats'!B96</f>
        <v>SD</v>
      </c>
      <c r="L198" s="78">
        <f>'[13]Cumulative Stats'!C96</f>
        <v>2</v>
      </c>
      <c r="M198" s="78">
        <f>'[13]Cumulative Stats'!D96</f>
        <v>21</v>
      </c>
      <c r="N198" s="11">
        <f>IF(L198=0,0,M198/L198)</f>
        <v>10.5</v>
      </c>
      <c r="O198" s="78">
        <f>'[13]Cumulative Stats'!F96</f>
        <v>14</v>
      </c>
      <c r="P198" s="78">
        <f>'[13]Cumulative Stats'!G96</f>
        <v>0</v>
      </c>
      <c r="Q198" s="78">
        <f>'[13]Cumulative Stats'!H96</f>
        <v>0</v>
      </c>
      <c r="R198" s="16">
        <f>+L198/PASSING!$B$1*16</f>
        <v>8</v>
      </c>
    </row>
    <row r="199" spans="1:18">
      <c r="A199" t="str">
        <f>'[27]Cumulative Stats'!A87</f>
        <v>Williams</v>
      </c>
      <c r="B199" t="str">
        <f>'[27]Cumulative Stats'!B87</f>
        <v>TB</v>
      </c>
      <c r="C199">
        <f>'[27]Cumulative Stats'!C87</f>
        <v>7</v>
      </c>
      <c r="D199">
        <f>'[27]Cumulative Stats'!D87</f>
        <v>-1</v>
      </c>
      <c r="E199" s="11">
        <f>IF(C199=0,0,D199/C199)</f>
        <v>-0.14285714285714285</v>
      </c>
      <c r="F199">
        <f>'[27]Cumulative Stats'!F87</f>
        <v>2</v>
      </c>
      <c r="G199">
        <f>'[27]Cumulative Stats'!G87</f>
        <v>0</v>
      </c>
      <c r="H199">
        <f>'[27]Cumulative Stats'!H87</f>
        <v>0</v>
      </c>
      <c r="I199" s="14">
        <f>IF(C199&gt;0,1,0)</f>
        <v>1</v>
      </c>
      <c r="J199" t="str">
        <f>'[4]Cumulative Stats'!A101</f>
        <v>Wright</v>
      </c>
      <c r="K199" t="str">
        <f>'[4]Cumulative Stats'!B101</f>
        <v>Cle</v>
      </c>
      <c r="L199">
        <f>'[4]Cumulative Stats'!C101</f>
        <v>2</v>
      </c>
      <c r="M199">
        <f>'[4]Cumulative Stats'!D101</f>
        <v>18</v>
      </c>
      <c r="N199" s="11">
        <f>IF(L199=0,0,M199/L199)</f>
        <v>9</v>
      </c>
      <c r="O199">
        <f>'[4]Cumulative Stats'!F101</f>
        <v>13</v>
      </c>
      <c r="P199">
        <f>'[4]Cumulative Stats'!G101</f>
        <v>0</v>
      </c>
      <c r="Q199">
        <f>'[4]Cumulative Stats'!H101</f>
        <v>0</v>
      </c>
      <c r="R199" s="16">
        <f>+L199/PASSING!$B$1*16</f>
        <v>8</v>
      </c>
    </row>
    <row r="200" spans="1:18">
      <c r="A200" s="14" t="str">
        <f>'[19]Cumulative Stats'!A86</f>
        <v>Torkelson</v>
      </c>
      <c r="B200" s="14" t="str">
        <f>'[19]Cumulative Stats'!B86</f>
        <v>GB</v>
      </c>
      <c r="C200" s="14">
        <f>'[19]Cumulative Stats'!C86</f>
        <v>3</v>
      </c>
      <c r="D200" s="14">
        <f>'[19]Cumulative Stats'!D86</f>
        <v>-1</v>
      </c>
      <c r="E200" s="11">
        <f>IF(C200=0,0,D200/C200)</f>
        <v>-0.33333333333333331</v>
      </c>
      <c r="F200" s="14">
        <f>'[19]Cumulative Stats'!F86</f>
        <v>0</v>
      </c>
      <c r="G200" s="14">
        <f>'[19]Cumulative Stats'!G86</f>
        <v>0</v>
      </c>
      <c r="H200" s="14">
        <f>'[19]Cumulative Stats'!H86</f>
        <v>0</v>
      </c>
      <c r="I200" s="14">
        <f>IF(C200&gt;0,1,0)</f>
        <v>1</v>
      </c>
      <c r="J200" s="78" t="str">
        <f>'[12]Cumulative Stats'!A91</f>
        <v>Bleier</v>
      </c>
      <c r="K200" s="78" t="str">
        <f>'[12]Cumulative Stats'!B91</f>
        <v>Pit</v>
      </c>
      <c r="L200" s="78">
        <f>'[12]Cumulative Stats'!C91</f>
        <v>2</v>
      </c>
      <c r="M200" s="78">
        <f>'[12]Cumulative Stats'!D91</f>
        <v>17</v>
      </c>
      <c r="N200" s="11">
        <f>IF(L200=0,0,M200/L200)</f>
        <v>8.5</v>
      </c>
      <c r="O200" s="78">
        <f>'[12]Cumulative Stats'!F91</f>
        <v>9</v>
      </c>
      <c r="P200" s="78">
        <f>'[12]Cumulative Stats'!G91</f>
        <v>0</v>
      </c>
      <c r="Q200" s="78">
        <f>'[12]Cumulative Stats'!H91</f>
        <v>0</v>
      </c>
      <c r="R200" s="16">
        <f>+L200/PASSING!$B$1*16</f>
        <v>8</v>
      </c>
    </row>
    <row r="201" spans="1:18">
      <c r="A201" s="14" t="str">
        <f>'[7]Cumulative Stats'!A82</f>
        <v>Marshall,H</v>
      </c>
      <c r="B201" s="14" t="str">
        <f>'[7]Cumulative Stats'!B82</f>
        <v>KC</v>
      </c>
      <c r="C201" s="14">
        <f>'[7]Cumulative Stats'!C82</f>
        <v>1</v>
      </c>
      <c r="D201" s="14">
        <f>'[7]Cumulative Stats'!D82</f>
        <v>-1</v>
      </c>
      <c r="E201" s="11">
        <f>IF(C201=0,0,D201/C201)</f>
        <v>-1</v>
      </c>
      <c r="F201" s="14">
        <f>'[7]Cumulative Stats'!F82</f>
        <v>-1</v>
      </c>
      <c r="G201" s="14">
        <f>'[7]Cumulative Stats'!G82</f>
        <v>0</v>
      </c>
      <c r="H201" s="14">
        <f>'[7]Cumulative Stats'!H82</f>
        <v>0</v>
      </c>
      <c r="I201" s="14">
        <f>IF(C201&gt;0,1,0)</f>
        <v>1</v>
      </c>
      <c r="J201" s="14" t="str">
        <f>'[8]Cumulative Stats'!A95</f>
        <v>Hardy</v>
      </c>
      <c r="K201" s="14" t="str">
        <f>'[8]Cumulative Stats'!B95</f>
        <v>Mia</v>
      </c>
      <c r="L201" s="14">
        <f>'[8]Cumulative Stats'!C95</f>
        <v>2</v>
      </c>
      <c r="M201" s="14">
        <f>'[8]Cumulative Stats'!D95</f>
        <v>16</v>
      </c>
      <c r="N201" s="11">
        <f>IF(L201=0,0,M201/L201)</f>
        <v>8</v>
      </c>
      <c r="O201" s="14">
        <f>'[8]Cumulative Stats'!F95</f>
        <v>10</v>
      </c>
      <c r="P201" s="14">
        <f>'[8]Cumulative Stats'!G95</f>
        <v>1</v>
      </c>
      <c r="Q201" s="14">
        <f>'[8]Cumulative Stats'!H95</f>
        <v>0</v>
      </c>
      <c r="R201" s="16">
        <f>+L201/PASSING!$B$1*16</f>
        <v>8</v>
      </c>
    </row>
    <row r="202" spans="1:18">
      <c r="A202" t="str">
        <f>'[21]Cumulative Stats'!A81</f>
        <v>McClanahan</v>
      </c>
      <c r="B202" t="str">
        <f>'[21]Cumulative Stats'!B81</f>
        <v>Min</v>
      </c>
      <c r="C202">
        <f>'[21]Cumulative Stats'!C81</f>
        <v>7</v>
      </c>
      <c r="D202">
        <f>'[21]Cumulative Stats'!D81</f>
        <v>-2</v>
      </c>
      <c r="E202" s="11">
        <f>IF(C202=0,0,D202/C202)</f>
        <v>-0.2857142857142857</v>
      </c>
      <c r="F202">
        <f>'[21]Cumulative Stats'!F81</f>
        <v>7</v>
      </c>
      <c r="G202">
        <f>'[21]Cumulative Stats'!G81</f>
        <v>0</v>
      </c>
      <c r="H202">
        <f>'[21]Cumulative Stats'!H81</f>
        <v>0</v>
      </c>
      <c r="I202" s="14">
        <f>IF(C202&gt;0,1,0)</f>
        <v>1</v>
      </c>
      <c r="J202" s="14" t="str">
        <f>'[2]Cumulative Stats'!A101</f>
        <v>Willis</v>
      </c>
      <c r="K202" s="14" t="str">
        <f>'[2]Cumulative Stats'!B101</f>
        <v>Buf</v>
      </c>
      <c r="L202" s="14">
        <f>'[2]Cumulative Stats'!C101</f>
        <v>2</v>
      </c>
      <c r="M202" s="14">
        <f>'[2]Cumulative Stats'!D101</f>
        <v>16</v>
      </c>
      <c r="N202" s="11">
        <f>IF(L202=0,0,M202/L202)</f>
        <v>8</v>
      </c>
      <c r="O202" s="14">
        <f>'[2]Cumulative Stats'!F101</f>
        <v>10</v>
      </c>
      <c r="P202" s="14">
        <f>'[2]Cumulative Stats'!G101</f>
        <v>0</v>
      </c>
      <c r="Q202" s="14">
        <f>'[2]Cumulative Stats'!H101</f>
        <v>0</v>
      </c>
      <c r="R202" s="16">
        <f>+L202/PASSING!$B$1*16</f>
        <v>8</v>
      </c>
    </row>
    <row r="203" spans="1:18">
      <c r="A203" s="14" t="str">
        <f>'[4]Cumulative Stats'!A85</f>
        <v>Sipe</v>
      </c>
      <c r="B203" s="14" t="str">
        <f>'[4]Cumulative Stats'!B85</f>
        <v>Cle</v>
      </c>
      <c r="C203" s="14">
        <f>'[4]Cumulative Stats'!C85</f>
        <v>4</v>
      </c>
      <c r="D203" s="14">
        <f>'[4]Cumulative Stats'!D85</f>
        <v>-2</v>
      </c>
      <c r="E203" s="11">
        <f>IF(C203=0,0,D203/C203)</f>
        <v>-0.5</v>
      </c>
      <c r="F203" s="14">
        <f>'[4]Cumulative Stats'!F85</f>
        <v>4</v>
      </c>
      <c r="G203" s="14">
        <f>'[4]Cumulative Stats'!G85</f>
        <v>0</v>
      </c>
      <c r="H203" s="14">
        <f>'[4]Cumulative Stats'!H85</f>
        <v>0</v>
      </c>
      <c r="I203" s="14">
        <f>IF(C203&gt;0,1,0)</f>
        <v>1</v>
      </c>
      <c r="J203" s="14" t="str">
        <f>'[18]Cumulative Stats'!A99</f>
        <v>Kane</v>
      </c>
      <c r="K203" s="14" t="str">
        <f>'[18]Cumulative Stats'!B99</f>
        <v>Det</v>
      </c>
      <c r="L203" s="14">
        <f>'[18]Cumulative Stats'!C99</f>
        <v>2</v>
      </c>
      <c r="M203" s="14">
        <f>'[18]Cumulative Stats'!D99</f>
        <v>16</v>
      </c>
      <c r="N203" s="11">
        <f>IF(L203=0,0,M203/L203)</f>
        <v>8</v>
      </c>
      <c r="O203" s="14">
        <f>'[18]Cumulative Stats'!F99</f>
        <v>10</v>
      </c>
      <c r="P203" s="14">
        <f>'[18]Cumulative Stats'!G99</f>
        <v>0</v>
      </c>
      <c r="Q203" s="14">
        <f>'[18]Cumulative Stats'!H99</f>
        <v>0</v>
      </c>
      <c r="R203" s="16">
        <f>+L203/PASSING!$B$1*16</f>
        <v>8</v>
      </c>
    </row>
    <row r="204" spans="1:18">
      <c r="A204" t="str">
        <f>'[22]Cumulative Stats'!A87</f>
        <v>Sturt</v>
      </c>
      <c r="B204" t="str">
        <f>'[22]Cumulative Stats'!B87</f>
        <v>NO</v>
      </c>
      <c r="C204">
        <f>'[22]Cumulative Stats'!C87</f>
        <v>1</v>
      </c>
      <c r="D204">
        <f>'[22]Cumulative Stats'!D87</f>
        <v>-2</v>
      </c>
      <c r="E204" s="11">
        <f>IF(C204=0,0,D204/C204)</f>
        <v>-2</v>
      </c>
      <c r="F204">
        <f>'[22]Cumulative Stats'!F87</f>
        <v>-2</v>
      </c>
      <c r="G204">
        <f>'[22]Cumulative Stats'!G87</f>
        <v>0</v>
      </c>
      <c r="H204">
        <f>'[22]Cumulative Stats'!H87</f>
        <v>0</v>
      </c>
      <c r="I204" s="14">
        <f>IF(C204&gt;0,1,0)</f>
        <v>1</v>
      </c>
      <c r="J204" s="14" t="str">
        <f>'[10]Cumulative Stats'!A99</f>
        <v>Shuler</v>
      </c>
      <c r="K204" s="14" t="str">
        <f>'[10]Cumulative Stats'!B99</f>
        <v>NYJ</v>
      </c>
      <c r="L204" s="14">
        <f>'[10]Cumulative Stats'!C99</f>
        <v>2</v>
      </c>
      <c r="M204" s="14">
        <f>'[10]Cumulative Stats'!D99</f>
        <v>15</v>
      </c>
      <c r="N204" s="11">
        <f>IF(L204=0,0,M204/L204)</f>
        <v>7.5</v>
      </c>
      <c r="O204" s="14">
        <f>'[10]Cumulative Stats'!F99</f>
        <v>12</v>
      </c>
      <c r="P204" s="14">
        <f>'[10]Cumulative Stats'!G99</f>
        <v>0</v>
      </c>
      <c r="Q204" s="14">
        <f>'[10]Cumulative Stats'!H99</f>
        <v>0</v>
      </c>
      <c r="R204" s="16">
        <f>+L204/PASSING!$B$1*16</f>
        <v>8</v>
      </c>
    </row>
    <row r="205" spans="1:18">
      <c r="A205" t="str">
        <f>'[19]Cumulative Stats'!A85</f>
        <v>Thompson</v>
      </c>
      <c r="B205" t="str">
        <f>'[19]Cumulative Stats'!B85</f>
        <v>GB</v>
      </c>
      <c r="C205">
        <f>'[19]Cumulative Stats'!C85</f>
        <v>1</v>
      </c>
      <c r="D205">
        <f>'[19]Cumulative Stats'!D85</f>
        <v>-2</v>
      </c>
      <c r="E205" s="11">
        <f>IF(C205=0,0,D205/C205)</f>
        <v>-2</v>
      </c>
      <c r="F205">
        <f>'[19]Cumulative Stats'!F85</f>
        <v>-2</v>
      </c>
      <c r="G205">
        <f>'[19]Cumulative Stats'!G85</f>
        <v>0</v>
      </c>
      <c r="H205">
        <f>'[19]Cumulative Stats'!H85</f>
        <v>0</v>
      </c>
      <c r="I205" s="14">
        <f>IF(C205&gt;0,1,0)</f>
        <v>1</v>
      </c>
      <c r="J205" t="str">
        <f>'[18]Cumulative Stats'!A103</f>
        <v>Thompson,L</v>
      </c>
      <c r="K205" t="str">
        <f>'[18]Cumulative Stats'!B103</f>
        <v>Det</v>
      </c>
      <c r="L205">
        <f>'[18]Cumulative Stats'!C103</f>
        <v>2</v>
      </c>
      <c r="M205">
        <f>'[18]Cumulative Stats'!D103</f>
        <v>15</v>
      </c>
      <c r="N205" s="11">
        <f>IF(L205=0,0,M205/L205)</f>
        <v>7.5</v>
      </c>
      <c r="O205">
        <f>'[18]Cumulative Stats'!F103</f>
        <v>10</v>
      </c>
      <c r="P205">
        <f>'[18]Cumulative Stats'!G103</f>
        <v>0</v>
      </c>
      <c r="Q205">
        <f>'[18]Cumulative Stats'!H103</f>
        <v>0</v>
      </c>
      <c r="R205" s="16">
        <f>+L205/PASSING!$B$1*16</f>
        <v>8</v>
      </c>
    </row>
    <row r="206" spans="1:18">
      <c r="A206" t="str">
        <f>'[21]Cumulative Stats'!A83</f>
        <v>Tarkenton</v>
      </c>
      <c r="B206" t="str">
        <f>'[21]Cumulative Stats'!B83</f>
        <v>Min</v>
      </c>
      <c r="C206">
        <f>'[21]Cumulative Stats'!C83</f>
        <v>4</v>
      </c>
      <c r="D206">
        <f>'[21]Cumulative Stats'!D83</f>
        <v>-3</v>
      </c>
      <c r="E206" s="11">
        <f>IF(C206=0,0,D206/C206)</f>
        <v>-0.75</v>
      </c>
      <c r="F206">
        <f>'[21]Cumulative Stats'!F83</f>
        <v>2</v>
      </c>
      <c r="G206">
        <f>'[21]Cumulative Stats'!G83</f>
        <v>0</v>
      </c>
      <c r="H206">
        <f>'[21]Cumulative Stats'!H83</f>
        <v>0</v>
      </c>
      <c r="I206" s="14">
        <f>IF(C206&gt;0,1,0)</f>
        <v>1</v>
      </c>
      <c r="J206" t="str">
        <f>'[22]Cumulative Stats'!A97</f>
        <v>Muncie</v>
      </c>
      <c r="K206" t="str">
        <f>'[22]Cumulative Stats'!B97</f>
        <v>NO</v>
      </c>
      <c r="L206">
        <f>'[22]Cumulative Stats'!C97</f>
        <v>2</v>
      </c>
      <c r="M206">
        <f>'[22]Cumulative Stats'!D97</f>
        <v>15</v>
      </c>
      <c r="N206" s="11">
        <f>IF(L206=0,0,M206/L206)</f>
        <v>7.5</v>
      </c>
      <c r="O206">
        <f>'[22]Cumulative Stats'!F97</f>
        <v>8</v>
      </c>
      <c r="P206">
        <f>'[22]Cumulative Stats'!G97</f>
        <v>0</v>
      </c>
      <c r="Q206">
        <f>'[22]Cumulative Stats'!H97</f>
        <v>0</v>
      </c>
      <c r="R206" s="16">
        <f>+L206/PASSING!$B$1*16</f>
        <v>8</v>
      </c>
    </row>
    <row r="207" spans="1:18">
      <c r="A207" t="str">
        <f>'[27]Cumulative Stats'!A80</f>
        <v>Giles</v>
      </c>
      <c r="B207" t="str">
        <f>'[27]Cumulative Stats'!B80</f>
        <v>TB</v>
      </c>
      <c r="C207">
        <f>'[27]Cumulative Stats'!C80</f>
        <v>1</v>
      </c>
      <c r="D207">
        <f>'[27]Cumulative Stats'!D80</f>
        <v>-3</v>
      </c>
      <c r="E207" s="11">
        <f>IF(C207=0,0,D207/C207)</f>
        <v>-3</v>
      </c>
      <c r="F207">
        <f>'[27]Cumulative Stats'!F80</f>
        <v>-3</v>
      </c>
      <c r="G207">
        <f>'[27]Cumulative Stats'!G80</f>
        <v>0</v>
      </c>
      <c r="H207">
        <f>'[27]Cumulative Stats'!H80</f>
        <v>0</v>
      </c>
      <c r="I207" s="14">
        <f>IF(C207&gt;0,1,0)</f>
        <v>1</v>
      </c>
      <c r="J207" s="14" t="str">
        <f>'[1]Cumulative Stats'!A96</f>
        <v>Lee,R</v>
      </c>
      <c r="K207" s="14" t="str">
        <f>'[1]Cumulative Stats'!B96</f>
        <v>Bal</v>
      </c>
      <c r="L207" s="14">
        <f>'[1]Cumulative Stats'!C96</f>
        <v>2</v>
      </c>
      <c r="M207" s="14">
        <f>'[1]Cumulative Stats'!D96</f>
        <v>14</v>
      </c>
      <c r="N207" s="11">
        <f>IF(L207=0,0,M207/L207)</f>
        <v>7</v>
      </c>
      <c r="O207" s="14">
        <f>'[1]Cumulative Stats'!F96</f>
        <v>11</v>
      </c>
      <c r="P207" s="14">
        <f>'[1]Cumulative Stats'!G96</f>
        <v>0</v>
      </c>
      <c r="Q207" s="14">
        <f>'[1]Cumulative Stats'!H96</f>
        <v>0</v>
      </c>
      <c r="R207" s="16">
        <f>+L207/PASSING!$B$1*16</f>
        <v>8</v>
      </c>
    </row>
    <row r="208" spans="1:18">
      <c r="A208" s="14" t="str">
        <f>'[8]Cumulative Stats'!A85</f>
        <v>Strock</v>
      </c>
      <c r="B208" s="14" t="str">
        <f>'[8]Cumulative Stats'!B85</f>
        <v>Mia</v>
      </c>
      <c r="C208" s="14">
        <f>'[8]Cumulative Stats'!C85</f>
        <v>2</v>
      </c>
      <c r="D208" s="14">
        <f>'[8]Cumulative Stats'!D85</f>
        <v>-4</v>
      </c>
      <c r="E208" s="11">
        <f>IF(C208=0,0,D208/C208)</f>
        <v>-2</v>
      </c>
      <c r="F208" s="14">
        <f>'[8]Cumulative Stats'!F85</f>
        <v>-2</v>
      </c>
      <c r="G208" s="14">
        <f>'[8]Cumulative Stats'!G85</f>
        <v>0</v>
      </c>
      <c r="H208" s="14">
        <f>'[8]Cumulative Stats'!H85</f>
        <v>0</v>
      </c>
      <c r="I208" s="14">
        <f>IF(C208&gt;0,1,0)</f>
        <v>1</v>
      </c>
      <c r="J208" s="78" t="str">
        <f>'[5]Cumulative Stats'!A99</f>
        <v>Perrin</v>
      </c>
      <c r="K208" s="14" t="str">
        <f>'[5]Cumulative Stats'!B99</f>
        <v>Den</v>
      </c>
      <c r="L208" s="14">
        <f>'[5]Cumulative Stats'!C99</f>
        <v>2</v>
      </c>
      <c r="M208" s="14">
        <f>'[5]Cumulative Stats'!D99</f>
        <v>13</v>
      </c>
      <c r="N208" s="11">
        <f>IF(L208=0,0,M208/L208)</f>
        <v>6.5</v>
      </c>
      <c r="O208" s="14">
        <f>'[5]Cumulative Stats'!F99</f>
        <v>8</v>
      </c>
      <c r="P208" s="14">
        <f>'[5]Cumulative Stats'!G99</f>
        <v>0</v>
      </c>
      <c r="Q208" s="14">
        <f>'[5]Cumulative Stats'!H99</f>
        <v>0</v>
      </c>
      <c r="R208" s="16">
        <f>+L208/PASSING!$B$1*16</f>
        <v>8</v>
      </c>
    </row>
    <row r="209" spans="1:18">
      <c r="A209" s="14" t="str">
        <f>'[18]Cumulative Stats'!A79</f>
        <v>Danielson</v>
      </c>
      <c r="B209" s="14" t="str">
        <f>'[18]Cumulative Stats'!B79</f>
        <v>Det</v>
      </c>
      <c r="C209" s="14">
        <f>'[18]Cumulative Stats'!C79</f>
        <v>2</v>
      </c>
      <c r="D209" s="14">
        <f>'[18]Cumulative Stats'!D79</f>
        <v>-4</v>
      </c>
      <c r="E209" s="11">
        <f>IF(C209=0,0,D209/C209)</f>
        <v>-2</v>
      </c>
      <c r="F209" s="14">
        <f>'[18]Cumulative Stats'!F79</f>
        <v>-2</v>
      </c>
      <c r="G209" s="14">
        <f>'[18]Cumulative Stats'!G79</f>
        <v>0</v>
      </c>
      <c r="H209" s="14">
        <f>'[18]Cumulative Stats'!H79</f>
        <v>0</v>
      </c>
      <c r="I209" s="14">
        <f>IF(C209&gt;0,1,0)</f>
        <v>1</v>
      </c>
      <c r="J209" s="14" t="str">
        <f>'[15]Cumulative Stats'!A91</f>
        <v>Esposito</v>
      </c>
      <c r="K209" s="14" t="str">
        <f>'[15]Cumulative Stats'!B91</f>
        <v>Atl</v>
      </c>
      <c r="L209" s="14">
        <f>'[15]Cumulative Stats'!C91</f>
        <v>2</v>
      </c>
      <c r="M209" s="14">
        <f>'[15]Cumulative Stats'!D91</f>
        <v>12</v>
      </c>
      <c r="N209" s="11">
        <f>IF(L209=0,0,M209/L209)</f>
        <v>6</v>
      </c>
      <c r="O209" s="14">
        <f>'[15]Cumulative Stats'!F91</f>
        <v>11</v>
      </c>
      <c r="P209" s="14">
        <f>'[15]Cumulative Stats'!G91</f>
        <v>1</v>
      </c>
      <c r="Q209" s="14">
        <f>'[15]Cumulative Stats'!H91</f>
        <v>0</v>
      </c>
      <c r="R209" s="16">
        <f>+L209/PASSING!$B$1*16</f>
        <v>8</v>
      </c>
    </row>
    <row r="210" spans="1:18">
      <c r="A210" s="14" t="str">
        <f>'[1]Cumulative Stats'!A83</f>
        <v>Troup</v>
      </c>
      <c r="B210" s="14" t="str">
        <f>'[1]Cumulative Stats'!B83</f>
        <v>Bal</v>
      </c>
      <c r="C210" s="14">
        <f>'[1]Cumulative Stats'!C83</f>
        <v>7</v>
      </c>
      <c r="D210" s="14">
        <f>'[1]Cumulative Stats'!D83</f>
        <v>-5</v>
      </c>
      <c r="E210" s="11">
        <f>IF(C210=0,0,D210/C210)</f>
        <v>-0.7142857142857143</v>
      </c>
      <c r="F210" s="14">
        <f>'[1]Cumulative Stats'!F83</f>
        <v>3</v>
      </c>
      <c r="G210" s="14">
        <f>'[1]Cumulative Stats'!G83</f>
        <v>0</v>
      </c>
      <c r="H210" s="14">
        <f>'[1]Cumulative Stats'!H83</f>
        <v>0</v>
      </c>
      <c r="I210" s="14">
        <f>IF(C210&gt;0,1,0)</f>
        <v>1</v>
      </c>
      <c r="J210" s="14" t="str">
        <f>'[2]Cumulative Stats'!A95</f>
        <v>Hooks</v>
      </c>
      <c r="K210" s="14" t="str">
        <f>'[2]Cumulative Stats'!B95</f>
        <v>Buf</v>
      </c>
      <c r="L210" s="14">
        <f>'[2]Cumulative Stats'!C95</f>
        <v>2</v>
      </c>
      <c r="M210" s="14">
        <f>'[2]Cumulative Stats'!D95</f>
        <v>11</v>
      </c>
      <c r="N210" s="11">
        <f>IF(L210=0,0,M210/L210)</f>
        <v>5.5</v>
      </c>
      <c r="O210" s="14">
        <f>'[2]Cumulative Stats'!F95</f>
        <v>9</v>
      </c>
      <c r="P210" s="14">
        <f>'[2]Cumulative Stats'!G95</f>
        <v>0</v>
      </c>
      <c r="Q210" s="14">
        <f>'[2]Cumulative Stats'!H95</f>
        <v>0</v>
      </c>
      <c r="R210" s="16">
        <f>+L210/PASSING!$B$1*16</f>
        <v>8</v>
      </c>
    </row>
    <row r="211" spans="1:18">
      <c r="A211" s="14" t="str">
        <f>'[6]Cumulative Stats'!A76</f>
        <v>Barber</v>
      </c>
      <c r="B211" s="14" t="str">
        <f>'[6]Cumulative Stats'!B76</f>
        <v>Hou</v>
      </c>
      <c r="C211" s="14">
        <f>'[6]Cumulative Stats'!C76</f>
        <v>2</v>
      </c>
      <c r="D211" s="14">
        <f>'[6]Cumulative Stats'!D76</f>
        <v>-5</v>
      </c>
      <c r="E211" s="11">
        <f>IF(C211=0,0,D211/C211)</f>
        <v>-2.5</v>
      </c>
      <c r="F211" s="14">
        <f>'[6]Cumulative Stats'!F76</f>
        <v>2</v>
      </c>
      <c r="G211" s="14">
        <f>'[6]Cumulative Stats'!G76</f>
        <v>0</v>
      </c>
      <c r="H211" s="14">
        <f>'[6]Cumulative Stats'!H76</f>
        <v>0</v>
      </c>
      <c r="I211" s="14">
        <f>IF(C211&gt;0,1,0)</f>
        <v>1</v>
      </c>
      <c r="J211" t="str">
        <f>'[20]Cumulative Stats'!A102</f>
        <v>Phillips</v>
      </c>
      <c r="K211" t="str">
        <f>'[20]Cumulative Stats'!B102</f>
        <v>LA</v>
      </c>
      <c r="L211">
        <f>'[20]Cumulative Stats'!C102</f>
        <v>2</v>
      </c>
      <c r="M211">
        <f>'[20]Cumulative Stats'!D102</f>
        <v>11</v>
      </c>
      <c r="N211" s="11">
        <f>IF(L211=0,0,M211/L211)</f>
        <v>5.5</v>
      </c>
      <c r="O211">
        <f>'[20]Cumulative Stats'!F102</f>
        <v>8</v>
      </c>
      <c r="P211">
        <f>'[20]Cumulative Stats'!G102</f>
        <v>0</v>
      </c>
      <c r="Q211">
        <f>'[20]Cumulative Stats'!H102</f>
        <v>0</v>
      </c>
      <c r="R211" s="16">
        <f>+L211/PASSING!$B$1*16</f>
        <v>8</v>
      </c>
    </row>
    <row r="212" spans="1:18">
      <c r="A212" s="14" t="str">
        <f>'[15]Cumulative Stats'!A80</f>
        <v>Franklin</v>
      </c>
      <c r="B212" s="14" t="str">
        <f>'[15]Cumulative Stats'!B80</f>
        <v>Atl</v>
      </c>
      <c r="C212" s="14">
        <f>'[15]Cumulative Stats'!C80</f>
        <v>1</v>
      </c>
      <c r="D212" s="14">
        <f>'[15]Cumulative Stats'!D80</f>
        <v>-5</v>
      </c>
      <c r="E212" s="11">
        <f>IF(C212=0,0,D212/C212)</f>
        <v>-5</v>
      </c>
      <c r="F212" s="14">
        <f>'[15]Cumulative Stats'!F80</f>
        <v>-5</v>
      </c>
      <c r="G212" s="14">
        <f>'[15]Cumulative Stats'!G80</f>
        <v>0</v>
      </c>
      <c r="H212" s="14">
        <f>'[15]Cumulative Stats'!H80</f>
        <v>0</v>
      </c>
      <c r="I212" s="14">
        <f>IF(C212&gt;0,1,0)</f>
        <v>1</v>
      </c>
      <c r="J212" t="str">
        <f>'[14]Cumulative Stats'!A94</f>
        <v>Hunter</v>
      </c>
      <c r="K212" t="str">
        <f>'[14]Cumulative Stats'!B94</f>
        <v>Sea</v>
      </c>
      <c r="L212">
        <f>'[14]Cumulative Stats'!C94</f>
        <v>2</v>
      </c>
      <c r="M212">
        <f>'[14]Cumulative Stats'!D94</f>
        <v>9</v>
      </c>
      <c r="N212" s="11">
        <f>IF(L212=0,0,M212/L212)</f>
        <v>4.5</v>
      </c>
      <c r="O212">
        <f>'[14]Cumulative Stats'!F94</f>
        <v>5</v>
      </c>
      <c r="P212">
        <f>'[14]Cumulative Stats'!G94</f>
        <v>0</v>
      </c>
      <c r="Q212">
        <f>'[14]Cumulative Stats'!H94</f>
        <v>0</v>
      </c>
      <c r="R212" s="16">
        <f>+L212/PASSING!$B$1*16</f>
        <v>8</v>
      </c>
    </row>
    <row r="213" spans="1:18">
      <c r="A213" s="14" t="str">
        <f>'[4]Cumulative Stats'!A76</f>
        <v>Collins</v>
      </c>
      <c r="B213" s="14" t="str">
        <f>'[4]Cumulative Stats'!B76</f>
        <v>Cle</v>
      </c>
      <c r="C213" s="14">
        <f>'[4]Cumulative Stats'!C76</f>
        <v>8</v>
      </c>
      <c r="D213" s="14">
        <f>'[4]Cumulative Stats'!D76</f>
        <v>-6</v>
      </c>
      <c r="E213" s="11">
        <f>IF(C213=0,0,D213/C213)</f>
        <v>-0.75</v>
      </c>
      <c r="F213" s="14">
        <f>'[4]Cumulative Stats'!F76</f>
        <v>6</v>
      </c>
      <c r="G213" s="14">
        <f>'[4]Cumulative Stats'!G76</f>
        <v>0</v>
      </c>
      <c r="H213" s="14">
        <f>'[4]Cumulative Stats'!H76</f>
        <v>0</v>
      </c>
      <c r="I213" s="14">
        <f>IF(C213&gt;0,1,0)</f>
        <v>1</v>
      </c>
      <c r="J213" s="79" t="s">
        <v>223</v>
      </c>
      <c r="K213" t="s">
        <v>224</v>
      </c>
      <c r="L213">
        <f>+$L$353</f>
        <v>2</v>
      </c>
      <c r="M213">
        <f>+$M$353</f>
        <v>8</v>
      </c>
      <c r="N213" s="11">
        <f>IF(L213=0,0,M213/L213)</f>
        <v>4</v>
      </c>
      <c r="O213">
        <f>+$O$353</f>
        <v>9</v>
      </c>
      <c r="P213">
        <f>+$P$353</f>
        <v>0</v>
      </c>
      <c r="Q213">
        <f>+$Q$353</f>
        <v>0</v>
      </c>
      <c r="R213" s="16">
        <f>+L213/PASSING!$B$1*16</f>
        <v>8</v>
      </c>
    </row>
    <row r="214" spans="1:18">
      <c r="A214" s="14" t="str">
        <f>'[18]Cumulative Stats'!A82</f>
        <v>Hill</v>
      </c>
      <c r="B214" s="14" t="str">
        <f>'[18]Cumulative Stats'!B82</f>
        <v>Det</v>
      </c>
      <c r="C214" s="14">
        <f>'[18]Cumulative Stats'!C82</f>
        <v>1</v>
      </c>
      <c r="D214" s="14">
        <f>'[18]Cumulative Stats'!D82</f>
        <v>-7</v>
      </c>
      <c r="E214" s="11">
        <f>IF(C214=0,0,D214/C214)</f>
        <v>-7</v>
      </c>
      <c r="F214" s="14">
        <f>'[18]Cumulative Stats'!F82</f>
        <v>-7</v>
      </c>
      <c r="G214" s="14">
        <f>'[18]Cumulative Stats'!G82</f>
        <v>0</v>
      </c>
      <c r="H214" s="14">
        <f>'[18]Cumulative Stats'!H82</f>
        <v>0</v>
      </c>
      <c r="I214" s="14">
        <f>IF(C214&gt;0,1,0)</f>
        <v>1</v>
      </c>
      <c r="J214" s="78" t="s">
        <v>213</v>
      </c>
      <c r="K214" s="14" t="s">
        <v>214</v>
      </c>
      <c r="L214" s="14">
        <f>+$L$349</f>
        <v>2</v>
      </c>
      <c r="M214" s="14">
        <f>+$M$349</f>
        <v>8</v>
      </c>
      <c r="N214" s="11">
        <f>IF(L214=0,0,M214/L214)</f>
        <v>4</v>
      </c>
      <c r="O214" s="14">
        <f>+$O$349</f>
        <v>5</v>
      </c>
      <c r="P214" s="14">
        <f>+$P$349</f>
        <v>0</v>
      </c>
      <c r="Q214" s="14">
        <f>+$Q$349</f>
        <v>0</v>
      </c>
      <c r="R214" s="16">
        <f>+L214/PASSING!$B$1*16</f>
        <v>8</v>
      </c>
    </row>
    <row r="215" spans="1:18">
      <c r="A215" s="14" t="str">
        <f>'[6]Cumulative Stats'!A77</f>
        <v>Burrough</v>
      </c>
      <c r="B215" s="14" t="str">
        <f>'[6]Cumulative Stats'!B77</f>
        <v>Hou</v>
      </c>
      <c r="C215" s="14">
        <f>'[6]Cumulative Stats'!C77</f>
        <v>1</v>
      </c>
      <c r="D215" s="14">
        <f>'[6]Cumulative Stats'!D77</f>
        <v>-7</v>
      </c>
      <c r="E215" s="11">
        <f>IF(C215=0,0,D215/C215)</f>
        <v>-7</v>
      </c>
      <c r="F215" s="14">
        <f>'[6]Cumulative Stats'!F77</f>
        <v>-7</v>
      </c>
      <c r="G215" s="14">
        <f>'[6]Cumulative Stats'!G77</f>
        <v>0</v>
      </c>
      <c r="H215" s="14">
        <f>'[6]Cumulative Stats'!H77</f>
        <v>0</v>
      </c>
      <c r="I215" s="14">
        <f>IF(C215&gt;0,1,0)</f>
        <v>1</v>
      </c>
      <c r="J215" t="str">
        <f>'[5]Cumulative Stats'!A91</f>
        <v>Canada</v>
      </c>
      <c r="K215" t="str">
        <f>'[5]Cumulative Stats'!B91</f>
        <v>Den</v>
      </c>
      <c r="L215">
        <f>'[5]Cumulative Stats'!C91</f>
        <v>2</v>
      </c>
      <c r="M215">
        <f>'[5]Cumulative Stats'!D91</f>
        <v>7</v>
      </c>
      <c r="N215" s="11">
        <f>IF(L215=0,0,M215/L215)</f>
        <v>3.5</v>
      </c>
      <c r="O215">
        <f>'[5]Cumulative Stats'!F91</f>
        <v>7</v>
      </c>
      <c r="P215">
        <f>'[5]Cumulative Stats'!G91</f>
        <v>0</v>
      </c>
      <c r="Q215">
        <f>'[5]Cumulative Stats'!H91</f>
        <v>0</v>
      </c>
      <c r="R215" s="16">
        <f>+L215/PASSING!$B$1*16</f>
        <v>8</v>
      </c>
    </row>
    <row r="216" spans="1:18">
      <c r="A216" s="14" t="str">
        <f>'[18]Cumulative Stats'!A89</f>
        <v>Thompson,J</v>
      </c>
      <c r="B216" s="14" t="str">
        <f>'[18]Cumulative Stats'!B89</f>
        <v>Det</v>
      </c>
      <c r="C216" s="14">
        <f>'[18]Cumulative Stats'!C89</f>
        <v>1</v>
      </c>
      <c r="D216" s="14">
        <f>'[18]Cumulative Stats'!D89</f>
        <v>-7</v>
      </c>
      <c r="E216" s="11">
        <f>IF(C216=0,0,D216/C216)</f>
        <v>-7</v>
      </c>
      <c r="F216" s="14">
        <f>'[18]Cumulative Stats'!F89</f>
        <v>-7</v>
      </c>
      <c r="G216" s="14">
        <f>'[18]Cumulative Stats'!G89</f>
        <v>0</v>
      </c>
      <c r="H216" s="14">
        <f>'[18]Cumulative Stats'!H89</f>
        <v>0</v>
      </c>
      <c r="I216" s="14">
        <f>IF(C216&gt;0,1,0)</f>
        <v>1</v>
      </c>
      <c r="J216" s="14" t="str">
        <f>'[8]Cumulative Stats'!A97</f>
        <v>Harris,L</v>
      </c>
      <c r="K216" s="14" t="str">
        <f>'[8]Cumulative Stats'!B97</f>
        <v>Mia</v>
      </c>
      <c r="L216" s="14">
        <f>'[8]Cumulative Stats'!C97</f>
        <v>2</v>
      </c>
      <c r="M216" s="14">
        <f>'[8]Cumulative Stats'!D97</f>
        <v>5</v>
      </c>
      <c r="N216" s="11">
        <f>IF(L216=0,0,M216/L216)</f>
        <v>2.5</v>
      </c>
      <c r="O216" s="14">
        <f>'[8]Cumulative Stats'!F97</f>
        <v>7</v>
      </c>
      <c r="P216" s="14">
        <f>'[8]Cumulative Stats'!G97</f>
        <v>0</v>
      </c>
      <c r="Q216" s="14">
        <f>'[8]Cumulative Stats'!H97</f>
        <v>0</v>
      </c>
      <c r="R216" s="16">
        <f>+L216/PASSING!$B$1*16</f>
        <v>8</v>
      </c>
    </row>
    <row r="217" spans="1:18">
      <c r="A217" s="14" t="str">
        <f>'[17]Cumulative Stats'!A81</f>
        <v>Hill</v>
      </c>
      <c r="B217" s="14" t="str">
        <f>'[17]Cumulative Stats'!B81</f>
        <v>Dal</v>
      </c>
      <c r="C217" s="14">
        <f>'[17]Cumulative Stats'!C81</f>
        <v>1</v>
      </c>
      <c r="D217" s="14">
        <f>'[17]Cumulative Stats'!D81</f>
        <v>-7</v>
      </c>
      <c r="E217" s="11">
        <f>IF(C217=0,0,D217/C217)</f>
        <v>-7</v>
      </c>
      <c r="F217" s="14">
        <f>'[17]Cumulative Stats'!F81</f>
        <v>-7</v>
      </c>
      <c r="G217" s="14">
        <f>'[17]Cumulative Stats'!G81</f>
        <v>0</v>
      </c>
      <c r="H217" s="14">
        <f>'[17]Cumulative Stats'!H81</f>
        <v>0</v>
      </c>
      <c r="I217" s="14">
        <f>IF(C217&gt;0,1,0)</f>
        <v>1</v>
      </c>
      <c r="J217" s="79" t="str">
        <f>'[22]Cumulative Stats'!A100</f>
        <v>Van Wagner</v>
      </c>
      <c r="K217" t="str">
        <f>'[22]Cumulative Stats'!B100</f>
        <v>NO</v>
      </c>
      <c r="L217">
        <f>'[22]Cumulative Stats'!C100</f>
        <v>2</v>
      </c>
      <c r="M217">
        <f>'[22]Cumulative Stats'!D100</f>
        <v>5</v>
      </c>
      <c r="N217" s="11">
        <f>IF(L217=0,0,M217/L217)</f>
        <v>2.5</v>
      </c>
      <c r="O217">
        <f>'[22]Cumulative Stats'!F100</f>
        <v>6</v>
      </c>
      <c r="P217">
        <f>'[22]Cumulative Stats'!G100</f>
        <v>0</v>
      </c>
      <c r="Q217">
        <f>'[22]Cumulative Stats'!H100</f>
        <v>0</v>
      </c>
      <c r="R217" s="16">
        <f>+L217/PASSING!$B$1*16</f>
        <v>8</v>
      </c>
    </row>
    <row r="218" spans="1:18">
      <c r="A218" t="str">
        <f>'[25]Cumulative Stats'!A87</f>
        <v>Ramson</v>
      </c>
      <c r="B218" t="str">
        <f>'[25]Cumulative Stats'!B87</f>
        <v>StL</v>
      </c>
      <c r="C218">
        <f>'[25]Cumulative Stats'!C87</f>
        <v>1</v>
      </c>
      <c r="D218">
        <f>'[25]Cumulative Stats'!D87</f>
        <v>-7</v>
      </c>
      <c r="E218" s="11">
        <f>IF(C218=0,0,D218/C218)</f>
        <v>-7</v>
      </c>
      <c r="F218">
        <f>'[25]Cumulative Stats'!F87</f>
        <v>-7</v>
      </c>
      <c r="G218">
        <f>'[25]Cumulative Stats'!G87</f>
        <v>0</v>
      </c>
      <c r="H218">
        <f>'[25]Cumulative Stats'!H87</f>
        <v>0</v>
      </c>
      <c r="I218" s="14">
        <f>IF(C218&gt;0,1,0)</f>
        <v>1</v>
      </c>
      <c r="J218" t="str">
        <f>'[27]Cumulative Stats'!A102</f>
        <v>Reece</v>
      </c>
      <c r="K218" t="str">
        <f>'[27]Cumulative Stats'!B102</f>
        <v>TB</v>
      </c>
      <c r="L218">
        <f>'[27]Cumulative Stats'!C102</f>
        <v>1</v>
      </c>
      <c r="M218">
        <f>'[27]Cumulative Stats'!D102</f>
        <v>32</v>
      </c>
      <c r="N218" s="11">
        <f>IF(L218=0,0,M218/L218)</f>
        <v>32</v>
      </c>
      <c r="O218">
        <f>'[27]Cumulative Stats'!F102</f>
        <v>32</v>
      </c>
      <c r="P218">
        <f>'[27]Cumulative Stats'!G102</f>
        <v>0</v>
      </c>
      <c r="Q218">
        <f>'[27]Cumulative Stats'!H102</f>
        <v>0</v>
      </c>
      <c r="R218" s="16">
        <f>+L218/PASSING!$B$1*16</f>
        <v>4</v>
      </c>
    </row>
    <row r="219" spans="1:18">
      <c r="A219" t="str">
        <f>'[3]Cumulative Stats'!A86</f>
        <v>Law</v>
      </c>
      <c r="B219" t="str">
        <f>'[3]Cumulative Stats'!B86</f>
        <v>Cin</v>
      </c>
      <c r="C219">
        <f>'[3]Cumulative Stats'!C86</f>
        <v>1</v>
      </c>
      <c r="D219">
        <f>'[3]Cumulative Stats'!D86</f>
        <v>-7</v>
      </c>
      <c r="E219" s="11">
        <f>IF(C219=0,0,D219/C219)</f>
        <v>-7</v>
      </c>
      <c r="F219">
        <f>'[3]Cumulative Stats'!F86</f>
        <v>-7</v>
      </c>
      <c r="G219">
        <f>'[3]Cumulative Stats'!G86</f>
        <v>0</v>
      </c>
      <c r="H219">
        <f>'[3]Cumulative Stats'!H86</f>
        <v>0</v>
      </c>
      <c r="I219" s="14">
        <f>IF(C219&gt;0,1,0)</f>
        <v>1</v>
      </c>
      <c r="J219" t="str">
        <f>'[21]Cumulative Stats'!A94</f>
        <v>Miller,K</v>
      </c>
      <c r="K219" t="str">
        <f>'[21]Cumulative Stats'!B94</f>
        <v>Min</v>
      </c>
      <c r="L219">
        <f>'[21]Cumulative Stats'!C94</f>
        <v>1</v>
      </c>
      <c r="M219">
        <f>'[21]Cumulative Stats'!D94</f>
        <v>26</v>
      </c>
      <c r="N219" s="11">
        <f>IF(L219=0,0,M219/L219)</f>
        <v>26</v>
      </c>
      <c r="O219">
        <f>'[21]Cumulative Stats'!F94</f>
        <v>26</v>
      </c>
      <c r="P219">
        <f>'[21]Cumulative Stats'!G94</f>
        <v>0</v>
      </c>
      <c r="Q219">
        <f>'[21]Cumulative Stats'!H94</f>
        <v>0</v>
      </c>
      <c r="R219" s="16">
        <f>+L219/PASSING!$B$1*16</f>
        <v>4</v>
      </c>
    </row>
    <row r="220" spans="1:18">
      <c r="A220" t="str">
        <f>'[7]Cumulative Stats'!A76</f>
        <v>Adams</v>
      </c>
      <c r="B220" t="str">
        <f>'[7]Cumulative Stats'!B76</f>
        <v>KC</v>
      </c>
      <c r="C220">
        <f>'[7]Cumulative Stats'!C76</f>
        <v>0</v>
      </c>
      <c r="D220">
        <f>'[7]Cumulative Stats'!D76</f>
        <v>0</v>
      </c>
      <c r="E220" s="11">
        <f>IF(C220=0,0,D220/C220)</f>
        <v>0</v>
      </c>
      <c r="F220">
        <f>'[7]Cumulative Stats'!F76</f>
        <v>0</v>
      </c>
      <c r="G220">
        <f>'[7]Cumulative Stats'!G76</f>
        <v>0</v>
      </c>
      <c r="H220">
        <f>'[7]Cumulative Stats'!H76</f>
        <v>0</v>
      </c>
      <c r="I220" s="14">
        <f>IF(C220&gt;0,1,0)</f>
        <v>0</v>
      </c>
      <c r="J220" s="79" t="str">
        <f>'[17]Cumulative Stats'!A100</f>
        <v>Saldi</v>
      </c>
      <c r="K220" t="str">
        <f>'[17]Cumulative Stats'!B100</f>
        <v>Dal</v>
      </c>
      <c r="L220">
        <f>'[17]Cumulative Stats'!C100</f>
        <v>1</v>
      </c>
      <c r="M220">
        <f>'[17]Cumulative Stats'!D100</f>
        <v>23</v>
      </c>
      <c r="N220" s="11">
        <f>IF(L220=0,0,M220/L220)</f>
        <v>23</v>
      </c>
      <c r="O220">
        <f>'[17]Cumulative Stats'!F100</f>
        <v>23</v>
      </c>
      <c r="P220">
        <f>'[17]Cumulative Stats'!G100</f>
        <v>0</v>
      </c>
      <c r="Q220">
        <f>'[17]Cumulative Stats'!H100</f>
        <v>0</v>
      </c>
      <c r="R220" s="16">
        <f>+L220/PASSING!$B$1*16</f>
        <v>4</v>
      </c>
    </row>
    <row r="221" spans="1:18">
      <c r="A221" s="14" t="str">
        <f>'[3]Cumulative Stats'!A76</f>
        <v>Anderson</v>
      </c>
      <c r="B221" s="14" t="str">
        <f>'[3]Cumulative Stats'!B76</f>
        <v>Cin</v>
      </c>
      <c r="C221" s="14">
        <f>'[3]Cumulative Stats'!C76</f>
        <v>0</v>
      </c>
      <c r="D221" s="14">
        <f>'[3]Cumulative Stats'!D76</f>
        <v>0</v>
      </c>
      <c r="E221" s="11">
        <f>IF(C221=0,0,D221/C221)</f>
        <v>0</v>
      </c>
      <c r="F221" s="14">
        <f>'[3]Cumulative Stats'!F76</f>
        <v>0</v>
      </c>
      <c r="G221" s="14">
        <f>'[3]Cumulative Stats'!G76</f>
        <v>0</v>
      </c>
      <c r="H221" s="14">
        <f>'[3]Cumulative Stats'!H76</f>
        <v>0</v>
      </c>
      <c r="I221" s="14">
        <f>IF(C221&gt;0,1,0)</f>
        <v>0</v>
      </c>
      <c r="J221" s="78" t="str">
        <f>'[12]Cumulative Stats'!A100</f>
        <v>Thornton</v>
      </c>
      <c r="K221" s="78" t="str">
        <f>'[12]Cumulative Stats'!B100</f>
        <v>Pit</v>
      </c>
      <c r="L221" s="78">
        <f>'[12]Cumulative Stats'!C100</f>
        <v>1</v>
      </c>
      <c r="M221" s="78">
        <f>'[12]Cumulative Stats'!D100</f>
        <v>21</v>
      </c>
      <c r="N221" s="11">
        <f>IF(L221=0,0,M221/L221)</f>
        <v>21</v>
      </c>
      <c r="O221" s="78">
        <f>'[12]Cumulative Stats'!F100</f>
        <v>21</v>
      </c>
      <c r="P221" s="78">
        <f>'[12]Cumulative Stats'!G100</f>
        <v>0</v>
      </c>
      <c r="Q221" s="78">
        <f>'[12]Cumulative Stats'!H100</f>
        <v>0</v>
      </c>
      <c r="R221" s="16">
        <f>+L221/PASSING!$B$1*16</f>
        <v>4</v>
      </c>
    </row>
    <row r="222" spans="1:18">
      <c r="A222" s="14" t="str">
        <f>'[7]Cumulative Stats'!A77</f>
        <v>Andrusyshyn</v>
      </c>
      <c r="B222" s="14" t="str">
        <f>'[7]Cumulative Stats'!B77</f>
        <v>KC</v>
      </c>
      <c r="C222" s="14">
        <f>'[7]Cumulative Stats'!C77</f>
        <v>0</v>
      </c>
      <c r="D222" s="14">
        <f>'[7]Cumulative Stats'!D77</f>
        <v>0</v>
      </c>
      <c r="E222" s="11">
        <f>IF(C222=0,0,D222/C222)</f>
        <v>0</v>
      </c>
      <c r="F222" s="14">
        <f>'[7]Cumulative Stats'!F77</f>
        <v>0</v>
      </c>
      <c r="G222" s="14">
        <f>'[7]Cumulative Stats'!G77</f>
        <v>0</v>
      </c>
      <c r="H222" s="14">
        <f>'[7]Cumulative Stats'!H77</f>
        <v>0</v>
      </c>
      <c r="I222" s="14">
        <f>IF(C222&gt;0,1,0)</f>
        <v>0</v>
      </c>
      <c r="J222" t="str">
        <f>'[15]Cumulative Stats'!A97</f>
        <v>Patton</v>
      </c>
      <c r="K222" t="str">
        <f>'[15]Cumulative Stats'!B97</f>
        <v>Atl</v>
      </c>
      <c r="L222">
        <f>'[15]Cumulative Stats'!C97</f>
        <v>1</v>
      </c>
      <c r="M222">
        <f>'[15]Cumulative Stats'!D97</f>
        <v>20</v>
      </c>
      <c r="N222" s="11">
        <f>IF(L222=0,0,M222/L222)</f>
        <v>20</v>
      </c>
      <c r="O222">
        <f>'[15]Cumulative Stats'!F97</f>
        <v>20</v>
      </c>
      <c r="P222">
        <f>'[15]Cumulative Stats'!G97</f>
        <v>0</v>
      </c>
      <c r="Q222">
        <f>'[15]Cumulative Stats'!H97</f>
        <v>0</v>
      </c>
      <c r="R222" s="16">
        <f>+L222/PASSING!$B$1*16</f>
        <v>4</v>
      </c>
    </row>
    <row r="223" spans="1:18">
      <c r="A223" s="14" t="str">
        <f>'[16]Cumulative Stats'!A77</f>
        <v>Baschnagel</v>
      </c>
      <c r="B223" s="14" t="str">
        <f>'[16]Cumulative Stats'!B77</f>
        <v>Chi</v>
      </c>
      <c r="C223" s="14">
        <f>'[16]Cumulative Stats'!C77</f>
        <v>0</v>
      </c>
      <c r="D223" s="14">
        <f>'[16]Cumulative Stats'!D77</f>
        <v>0</v>
      </c>
      <c r="E223" s="11">
        <f>IF(C223=0,0,D223/C223)</f>
        <v>0</v>
      </c>
      <c r="F223" s="14">
        <f>'[16]Cumulative Stats'!F77</f>
        <v>0</v>
      </c>
      <c r="G223" s="14">
        <f>'[16]Cumulative Stats'!G77</f>
        <v>0</v>
      </c>
      <c r="H223" s="14">
        <f>'[16]Cumulative Stats'!H77</f>
        <v>0</v>
      </c>
      <c r="I223" s="14">
        <f>IF(C223&gt;0,1,0)</f>
        <v>0</v>
      </c>
      <c r="J223" t="str">
        <f>'[1]Cumulative Stats'!A97</f>
        <v>McCall</v>
      </c>
      <c r="K223" t="str">
        <f>'[1]Cumulative Stats'!B97</f>
        <v>Bal</v>
      </c>
      <c r="L223">
        <f>'[1]Cumulative Stats'!C97</f>
        <v>1</v>
      </c>
      <c r="M223">
        <f>'[1]Cumulative Stats'!D97</f>
        <v>18</v>
      </c>
      <c r="N223" s="11">
        <f>IF(L223=0,0,M223/L223)</f>
        <v>18</v>
      </c>
      <c r="O223">
        <f>'[1]Cumulative Stats'!F97</f>
        <v>18</v>
      </c>
      <c r="P223">
        <f>'[1]Cumulative Stats'!G97</f>
        <v>0</v>
      </c>
      <c r="Q223">
        <f>'[1]Cumulative Stats'!H97</f>
        <v>0</v>
      </c>
      <c r="R223" s="16">
        <f>+L223/PASSING!$B$1*16</f>
        <v>4</v>
      </c>
    </row>
    <row r="224" spans="1:18">
      <c r="A224" s="14" t="str">
        <f>'[3]Cumulative Stats'!A77</f>
        <v>Bass</v>
      </c>
      <c r="B224" s="14" t="str">
        <f>'[3]Cumulative Stats'!B77</f>
        <v>Cin</v>
      </c>
      <c r="C224" s="14">
        <f>'[3]Cumulative Stats'!C77</f>
        <v>0</v>
      </c>
      <c r="D224" s="14">
        <f>'[3]Cumulative Stats'!D77</f>
        <v>0</v>
      </c>
      <c r="E224" s="11">
        <f>IF(C224=0,0,D224/C224)</f>
        <v>0</v>
      </c>
      <c r="F224" s="14">
        <f>'[3]Cumulative Stats'!F77</f>
        <v>0</v>
      </c>
      <c r="G224" s="14">
        <f>'[3]Cumulative Stats'!G77</f>
        <v>0</v>
      </c>
      <c r="H224" s="14">
        <f>'[3]Cumulative Stats'!H77</f>
        <v>0</v>
      </c>
      <c r="I224" s="14">
        <f>IF(C224&gt;0,1,0)</f>
        <v>0</v>
      </c>
      <c r="J224" s="78" t="str">
        <f>'[1]Cumulative Stats'!A99</f>
        <v>Siani</v>
      </c>
      <c r="K224" s="14" t="str">
        <f>'[1]Cumulative Stats'!B99</f>
        <v>Bal</v>
      </c>
      <c r="L224" s="14">
        <f>'[1]Cumulative Stats'!C99</f>
        <v>1</v>
      </c>
      <c r="M224" s="14">
        <f>'[1]Cumulative Stats'!D99</f>
        <v>17</v>
      </c>
      <c r="N224" s="11">
        <f>IF(L224=0,0,M224/L224)</f>
        <v>17</v>
      </c>
      <c r="O224" s="14">
        <f>'[1]Cumulative Stats'!F99</f>
        <v>17</v>
      </c>
      <c r="P224" s="14">
        <f>'[1]Cumulative Stats'!G99</f>
        <v>0</v>
      </c>
      <c r="Q224" s="14">
        <f>'[1]Cumulative Stats'!H99</f>
        <v>0</v>
      </c>
      <c r="R224" s="16">
        <f>+L224/PASSING!$B$1*16</f>
        <v>4</v>
      </c>
    </row>
    <row r="225" spans="1:18">
      <c r="A225" t="str">
        <f>'[25]Cumulative Stats'!A76</f>
        <v>Bell,G</v>
      </c>
      <c r="B225" t="str">
        <f>'[25]Cumulative Stats'!B76</f>
        <v>StL</v>
      </c>
      <c r="C225">
        <f>'[25]Cumulative Stats'!C76</f>
        <v>0</v>
      </c>
      <c r="D225">
        <f>'[25]Cumulative Stats'!D76</f>
        <v>0</v>
      </c>
      <c r="E225" s="11">
        <f>IF(C225=0,0,D225/C225)</f>
        <v>0</v>
      </c>
      <c r="F225">
        <f>'[25]Cumulative Stats'!F76</f>
        <v>0</v>
      </c>
      <c r="G225">
        <f>'[25]Cumulative Stats'!G76</f>
        <v>0</v>
      </c>
      <c r="H225">
        <f>'[25]Cumulative Stats'!H76</f>
        <v>0</v>
      </c>
      <c r="I225" s="14">
        <f>IF(C225&gt;0,1,0)</f>
        <v>0</v>
      </c>
      <c r="J225" s="78" t="str">
        <f>'[12]Cumulative Stats'!A90</f>
        <v>Bell</v>
      </c>
      <c r="K225" s="78" t="str">
        <f>'[12]Cumulative Stats'!B90</f>
        <v>Pit</v>
      </c>
      <c r="L225" s="78">
        <f>'[12]Cumulative Stats'!C90</f>
        <v>1</v>
      </c>
      <c r="M225" s="78">
        <f>'[12]Cumulative Stats'!D90</f>
        <v>16</v>
      </c>
      <c r="N225" s="11">
        <f>IF(L225=0,0,M225/L225)</f>
        <v>16</v>
      </c>
      <c r="O225" s="78">
        <f>'[12]Cumulative Stats'!F90</f>
        <v>16</v>
      </c>
      <c r="P225" s="78">
        <f>'[12]Cumulative Stats'!G90</f>
        <v>0</v>
      </c>
      <c r="Q225" s="78">
        <f>'[12]Cumulative Stats'!H90</f>
        <v>0</v>
      </c>
      <c r="R225" s="16">
        <f>+L225/PASSING!$B$1*16</f>
        <v>4</v>
      </c>
    </row>
    <row r="226" spans="1:18">
      <c r="A226" s="14" t="str">
        <f>'[8]Cumulative Stats'!A76</f>
        <v>Benjamin</v>
      </c>
      <c r="B226" s="14" t="str">
        <f>'[8]Cumulative Stats'!B76</f>
        <v>Mia</v>
      </c>
      <c r="C226" s="14">
        <f>'[8]Cumulative Stats'!C76</f>
        <v>0</v>
      </c>
      <c r="D226" s="14">
        <f>'[8]Cumulative Stats'!D76</f>
        <v>0</v>
      </c>
      <c r="E226" s="11">
        <f>IF(C226=0,0,D226/C226)</f>
        <v>0</v>
      </c>
      <c r="F226" s="14">
        <f>'[8]Cumulative Stats'!F76</f>
        <v>0</v>
      </c>
      <c r="G226" s="14">
        <f>'[8]Cumulative Stats'!G76</f>
        <v>0</v>
      </c>
      <c r="H226" s="14">
        <f>'[8]Cumulative Stats'!H76</f>
        <v>0</v>
      </c>
      <c r="I226" s="14">
        <f>IF(C226&gt;0,1,0)</f>
        <v>0</v>
      </c>
      <c r="J226" s="78" t="str">
        <f>'[13]Cumulative Stats'!A106</f>
        <v>Owens</v>
      </c>
      <c r="K226" s="78" t="str">
        <f>'[13]Cumulative Stats'!B106</f>
        <v>SD</v>
      </c>
      <c r="L226" s="78">
        <f>'[13]Cumulative Stats'!C106</f>
        <v>1</v>
      </c>
      <c r="M226" s="78">
        <f>'[13]Cumulative Stats'!D106</f>
        <v>16</v>
      </c>
      <c r="N226" s="11">
        <f>IF(L226=0,0,M226/L226)</f>
        <v>16</v>
      </c>
      <c r="O226" s="78">
        <f>'[13]Cumulative Stats'!F106</f>
        <v>16</v>
      </c>
      <c r="P226" s="78">
        <f>'[13]Cumulative Stats'!G106</f>
        <v>0</v>
      </c>
      <c r="Q226" s="78">
        <f>'[13]Cumulative Stats'!H106</f>
        <v>0</v>
      </c>
      <c r="R226" s="16">
        <f>+L226/PASSING!$B$1*16</f>
        <v>4</v>
      </c>
    </row>
    <row r="227" spans="1:18">
      <c r="A227" t="str">
        <f>'[14]Cumulative Stats'!A76</f>
        <v>Benjamin</v>
      </c>
      <c r="B227" t="str">
        <f>'[14]Cumulative Stats'!B76</f>
        <v>Sea</v>
      </c>
      <c r="C227">
        <f>'[14]Cumulative Stats'!C76</f>
        <v>0</v>
      </c>
      <c r="D227">
        <f>'[14]Cumulative Stats'!D76</f>
        <v>0</v>
      </c>
      <c r="E227" s="11">
        <f>IF(C227=0,0,D227/C227)</f>
        <v>0</v>
      </c>
      <c r="F227">
        <f>'[14]Cumulative Stats'!F76</f>
        <v>0</v>
      </c>
      <c r="G227">
        <f>'[14]Cumulative Stats'!G76</f>
        <v>0</v>
      </c>
      <c r="H227">
        <f>'[14]Cumulative Stats'!H76</f>
        <v>0</v>
      </c>
      <c r="I227" s="14">
        <f>IF(C227&gt;0,1,0)</f>
        <v>0</v>
      </c>
      <c r="J227" s="14" t="str">
        <f>'[3]Cumulative Stats'!A100</f>
        <v>Law</v>
      </c>
      <c r="K227" s="14" t="str">
        <f>'[3]Cumulative Stats'!B100</f>
        <v>Cin</v>
      </c>
      <c r="L227" s="14">
        <f>'[3]Cumulative Stats'!C100</f>
        <v>1</v>
      </c>
      <c r="M227" s="14">
        <f>'[3]Cumulative Stats'!D100</f>
        <v>15</v>
      </c>
      <c r="N227" s="11">
        <f>IF(L227=0,0,M227/L227)</f>
        <v>15</v>
      </c>
      <c r="O227" s="14">
        <f>'[3]Cumulative Stats'!F100</f>
        <v>15</v>
      </c>
      <c r="P227" s="14">
        <f>'[3]Cumulative Stats'!G100</f>
        <v>0</v>
      </c>
      <c r="Q227" s="14">
        <f>'[3]Cumulative Stats'!H100</f>
        <v>0</v>
      </c>
      <c r="R227" s="16">
        <f>+L227/PASSING!$B$1*16</f>
        <v>4</v>
      </c>
    </row>
    <row r="228" spans="1:18">
      <c r="A228" s="14" t="str">
        <f>'[18]Cumulative Stats'!A76</f>
        <v>Blue</v>
      </c>
      <c r="B228" s="14" t="str">
        <f>'[18]Cumulative Stats'!B76</f>
        <v>Det</v>
      </c>
      <c r="C228" s="14">
        <f>'[18]Cumulative Stats'!C76</f>
        <v>0</v>
      </c>
      <c r="D228" s="14">
        <f>'[18]Cumulative Stats'!D76</f>
        <v>0</v>
      </c>
      <c r="E228" s="11">
        <f>IF(C228=0,0,D228/C228)</f>
        <v>0</v>
      </c>
      <c r="F228" s="14">
        <f>'[18]Cumulative Stats'!F76</f>
        <v>0</v>
      </c>
      <c r="G228" s="14">
        <f>'[18]Cumulative Stats'!G76</f>
        <v>0</v>
      </c>
      <c r="H228" s="14">
        <f>'[18]Cumulative Stats'!H76</f>
        <v>0</v>
      </c>
      <c r="I228" s="14">
        <f>IF(C228&gt;0,1,0)</f>
        <v>0</v>
      </c>
      <c r="J228" s="14" t="str">
        <f>'[4]Cumulative Stats'!A90</f>
        <v>Collins</v>
      </c>
      <c r="K228" s="14" t="str">
        <f>'[4]Cumulative Stats'!B90</f>
        <v>Cle</v>
      </c>
      <c r="L228" s="14">
        <f>'[4]Cumulative Stats'!C90</f>
        <v>1</v>
      </c>
      <c r="M228" s="14">
        <f>'[4]Cumulative Stats'!D90</f>
        <v>15</v>
      </c>
      <c r="N228" s="11">
        <f>IF(L228=0,0,M228/L228)</f>
        <v>15</v>
      </c>
      <c r="O228" s="14">
        <f>'[4]Cumulative Stats'!F90</f>
        <v>15</v>
      </c>
      <c r="P228" s="14">
        <f>'[4]Cumulative Stats'!G90</f>
        <v>0</v>
      </c>
      <c r="Q228" s="14">
        <f>'[4]Cumulative Stats'!H90</f>
        <v>0</v>
      </c>
      <c r="R228" s="16">
        <f>+L228/PASSING!$B$1*16</f>
        <v>4</v>
      </c>
    </row>
    <row r="229" spans="1:18">
      <c r="A229" s="14" t="str">
        <f>'[17]Cumulative Stats'!A77</f>
        <v>Brinson</v>
      </c>
      <c r="B229" s="14" t="str">
        <f>'[17]Cumulative Stats'!B77</f>
        <v>Dal</v>
      </c>
      <c r="C229" s="14">
        <f>'[17]Cumulative Stats'!C77</f>
        <v>0</v>
      </c>
      <c r="D229" s="14">
        <f>'[17]Cumulative Stats'!D77</f>
        <v>0</v>
      </c>
      <c r="E229" s="11">
        <f>IF(C229=0,0,D229/C229)</f>
        <v>0</v>
      </c>
      <c r="F229" s="14">
        <f>'[17]Cumulative Stats'!F77</f>
        <v>0</v>
      </c>
      <c r="G229" s="14">
        <f>'[17]Cumulative Stats'!G77</f>
        <v>0</v>
      </c>
      <c r="H229" s="14">
        <f>'[17]Cumulative Stats'!H77</f>
        <v>0</v>
      </c>
      <c r="I229" s="14">
        <f>IF(C229&gt;0,1,0)</f>
        <v>0</v>
      </c>
      <c r="J229" s="14" t="str">
        <f>'[20]Cumulative Stats'!A98</f>
        <v>Jodat</v>
      </c>
      <c r="K229" s="14" t="str">
        <f>'[20]Cumulative Stats'!B98</f>
        <v>LA</v>
      </c>
      <c r="L229" s="14">
        <f>'[20]Cumulative Stats'!C98</f>
        <v>1</v>
      </c>
      <c r="M229" s="14">
        <f>'[20]Cumulative Stats'!D98</f>
        <v>14</v>
      </c>
      <c r="N229" s="11">
        <f>IF(L229=0,0,M229/L229)</f>
        <v>14</v>
      </c>
      <c r="O229" s="14">
        <f>'[20]Cumulative Stats'!F98</f>
        <v>14</v>
      </c>
      <c r="P229" s="14">
        <f>'[20]Cumulative Stats'!G98</f>
        <v>0</v>
      </c>
      <c r="Q229" s="14">
        <f>'[20]Cumulative Stats'!H98</f>
        <v>0</v>
      </c>
      <c r="R229" s="16">
        <f>+L229/PASSING!$B$1*16</f>
        <v>4</v>
      </c>
    </row>
    <row r="230" spans="1:18">
      <c r="A230" t="str">
        <f>'[26]Cumulative Stats'!A77</f>
        <v>Bull</v>
      </c>
      <c r="B230" t="str">
        <f>'[26]Cumulative Stats'!B77</f>
        <v>SF</v>
      </c>
      <c r="C230">
        <f>'[26]Cumulative Stats'!C77</f>
        <v>0</v>
      </c>
      <c r="D230">
        <f>'[26]Cumulative Stats'!D77</f>
        <v>0</v>
      </c>
      <c r="E230" s="11">
        <f>IF(C230=0,0,D230/C230)</f>
        <v>0</v>
      </c>
      <c r="F230">
        <f>'[26]Cumulative Stats'!F77</f>
        <v>0</v>
      </c>
      <c r="G230">
        <f>'[26]Cumulative Stats'!G77</f>
        <v>0</v>
      </c>
      <c r="H230">
        <f>'[26]Cumulative Stats'!H77</f>
        <v>0</v>
      </c>
      <c r="I230" s="14">
        <f>IF(C230&gt;0,1,0)</f>
        <v>0</v>
      </c>
      <c r="J230" s="14" t="str">
        <f>'[19]Cumulative Stats'!A94</f>
        <v>Odom</v>
      </c>
      <c r="K230" s="14" t="str">
        <f>'[19]Cumulative Stats'!B94</f>
        <v>GB</v>
      </c>
      <c r="L230" s="14">
        <f>'[19]Cumulative Stats'!C94</f>
        <v>1</v>
      </c>
      <c r="M230" s="14">
        <f>'[19]Cumulative Stats'!D94</f>
        <v>13</v>
      </c>
      <c r="N230" s="11">
        <f>IF(L230=0,0,M230/L230)</f>
        <v>13</v>
      </c>
      <c r="O230" s="14">
        <f>'[19]Cumulative Stats'!F94</f>
        <v>13</v>
      </c>
      <c r="P230" s="14">
        <f>'[19]Cumulative Stats'!G94</f>
        <v>0</v>
      </c>
      <c r="Q230" s="14">
        <f>'[19]Cumulative Stats'!H94</f>
        <v>0</v>
      </c>
      <c r="R230" s="16">
        <f>+L230/PASSING!$B$1*16</f>
        <v>4</v>
      </c>
    </row>
    <row r="231" spans="1:18">
      <c r="A231" t="str">
        <f>'[24]Cumulative Stats'!A79</f>
        <v>Carmichael</v>
      </c>
      <c r="B231" t="str">
        <f>'[24]Cumulative Stats'!B79</f>
        <v>Phi</v>
      </c>
      <c r="C231">
        <f>'[24]Cumulative Stats'!C79</f>
        <v>0</v>
      </c>
      <c r="D231">
        <f>'[24]Cumulative Stats'!D79</f>
        <v>0</v>
      </c>
      <c r="E231" s="11">
        <f>IF(C231=0,0,D231/C231)</f>
        <v>0</v>
      </c>
      <c r="F231">
        <f>'[24]Cumulative Stats'!F79</f>
        <v>0</v>
      </c>
      <c r="G231">
        <f>'[24]Cumulative Stats'!G79</f>
        <v>0</v>
      </c>
      <c r="H231">
        <f>'[24]Cumulative Stats'!H79</f>
        <v>0</v>
      </c>
      <c r="I231" s="14">
        <f>IF(C231&gt;0,1,0)</f>
        <v>0</v>
      </c>
      <c r="J231" s="14" t="str">
        <f>'[17]Cumulative Stats'!A95</f>
        <v>Laidlaw</v>
      </c>
      <c r="K231" s="14" t="str">
        <f>'[17]Cumulative Stats'!B95</f>
        <v>Dal</v>
      </c>
      <c r="L231" s="14">
        <f>'[17]Cumulative Stats'!C95</f>
        <v>1</v>
      </c>
      <c r="M231" s="14">
        <f>'[17]Cumulative Stats'!D95</f>
        <v>12</v>
      </c>
      <c r="N231" s="11">
        <f>IF(L231=0,0,M231/L231)</f>
        <v>12</v>
      </c>
      <c r="O231" s="14">
        <f>'[17]Cumulative Stats'!F95</f>
        <v>12</v>
      </c>
      <c r="P231" s="14">
        <f>'[17]Cumulative Stats'!G95</f>
        <v>0</v>
      </c>
      <c r="Q231" s="14">
        <f>'[17]Cumulative Stats'!H95</f>
        <v>0</v>
      </c>
      <c r="R231" s="16">
        <f>+L231/PASSING!$B$1*16</f>
        <v>4</v>
      </c>
    </row>
    <row r="232" spans="1:18">
      <c r="A232" t="str">
        <f>'[26]Cumulative Stats'!A78</f>
        <v>Carr</v>
      </c>
      <c r="B232" t="str">
        <f>'[26]Cumulative Stats'!B78</f>
        <v>SF</v>
      </c>
      <c r="C232">
        <f>'[26]Cumulative Stats'!C78</f>
        <v>0</v>
      </c>
      <c r="D232">
        <f>'[26]Cumulative Stats'!D78</f>
        <v>0</v>
      </c>
      <c r="E232" s="11">
        <f>IF(C232=0,0,D232/C232)</f>
        <v>0</v>
      </c>
      <c r="F232">
        <f>'[26]Cumulative Stats'!F78</f>
        <v>0</v>
      </c>
      <c r="G232">
        <f>'[26]Cumulative Stats'!G78</f>
        <v>0</v>
      </c>
      <c r="H232">
        <f>'[26]Cumulative Stats'!H78</f>
        <v>0</v>
      </c>
      <c r="I232" s="14">
        <f>IF(C232&gt;0,1,0)</f>
        <v>0</v>
      </c>
      <c r="J232" s="78" t="s">
        <v>225</v>
      </c>
      <c r="K232" s="14" t="s">
        <v>226</v>
      </c>
      <c r="L232" s="14">
        <f>+$L$357</f>
        <v>1</v>
      </c>
      <c r="M232" s="14">
        <f>+$M$357</f>
        <v>12</v>
      </c>
      <c r="N232" s="11">
        <f>IF(L232=0,0,M232/L232)</f>
        <v>12</v>
      </c>
      <c r="O232" s="14">
        <f>+$O$357</f>
        <v>12</v>
      </c>
      <c r="P232" s="14">
        <f>+$P$357</f>
        <v>0</v>
      </c>
      <c r="Q232" s="14">
        <f>+$Q$357</f>
        <v>0</v>
      </c>
      <c r="R232" s="16">
        <f>+L232/PASSING!$B$1*16</f>
        <v>4</v>
      </c>
    </row>
    <row r="233" spans="1:18">
      <c r="A233" t="str">
        <f>'[11]Cumulative Stats'!A78</f>
        <v>Casper</v>
      </c>
      <c r="B233" t="str">
        <f>'[11]Cumulative Stats'!B78</f>
        <v>Oak</v>
      </c>
      <c r="C233">
        <f>'[11]Cumulative Stats'!C78</f>
        <v>0</v>
      </c>
      <c r="D233">
        <f>'[11]Cumulative Stats'!D78</f>
        <v>0</v>
      </c>
      <c r="E233" s="11">
        <f>IF(C233=0,0,D233/C233)</f>
        <v>0</v>
      </c>
      <c r="F233">
        <f>'[11]Cumulative Stats'!F78</f>
        <v>0</v>
      </c>
      <c r="G233">
        <f>'[11]Cumulative Stats'!G78</f>
        <v>0</v>
      </c>
      <c r="H233">
        <f>'[11]Cumulative Stats'!H78</f>
        <v>0</v>
      </c>
      <c r="I233" s="14">
        <f>IF(C233&gt;0,1,0)</f>
        <v>0</v>
      </c>
      <c r="J233" s="14" t="str">
        <f>'[15]Cumulative Stats'!A100</f>
        <v>Stanback</v>
      </c>
      <c r="K233" s="14" t="str">
        <f>'[15]Cumulative Stats'!B100</f>
        <v>Atl</v>
      </c>
      <c r="L233" s="14">
        <f>'[15]Cumulative Stats'!C100</f>
        <v>1</v>
      </c>
      <c r="M233" s="14">
        <f>'[15]Cumulative Stats'!D100</f>
        <v>12</v>
      </c>
      <c r="N233" s="11">
        <f>IF(L233=0,0,M233/L233)</f>
        <v>12</v>
      </c>
      <c r="O233" s="14">
        <f>'[15]Cumulative Stats'!F100</f>
        <v>12</v>
      </c>
      <c r="P233" s="14">
        <f>'[15]Cumulative Stats'!G100</f>
        <v>0</v>
      </c>
      <c r="Q233" s="14">
        <f>'[15]Cumulative Stats'!H100</f>
        <v>0</v>
      </c>
      <c r="R233" s="16">
        <f>+L233/PASSING!$B$1*16</f>
        <v>4</v>
      </c>
    </row>
    <row r="234" spans="1:18">
      <c r="A234" t="str">
        <f>'[22]Cumulative Stats'!A77</f>
        <v>Chandler</v>
      </c>
      <c r="B234" t="str">
        <f>'[22]Cumulative Stats'!B77</f>
        <v>NO</v>
      </c>
      <c r="C234">
        <f>'[22]Cumulative Stats'!C77</f>
        <v>0</v>
      </c>
      <c r="D234">
        <f>'[22]Cumulative Stats'!D77</f>
        <v>0</v>
      </c>
      <c r="E234" s="11">
        <f>IF(C234=0,0,D234/C234)</f>
        <v>0</v>
      </c>
      <c r="F234">
        <f>'[22]Cumulative Stats'!F77</f>
        <v>0</v>
      </c>
      <c r="G234">
        <f>'[22]Cumulative Stats'!G77</f>
        <v>0</v>
      </c>
      <c r="H234">
        <f>'[22]Cumulative Stats'!H77</f>
        <v>0</v>
      </c>
      <c r="I234" s="14">
        <f>IF(C234&gt;0,1,0)</f>
        <v>0</v>
      </c>
      <c r="J234" s="14" t="str">
        <f>'[3]Cumulative Stats'!A101</f>
        <v>McInally</v>
      </c>
      <c r="K234" s="14" t="str">
        <f>'[3]Cumulative Stats'!B101</f>
        <v>Cin</v>
      </c>
      <c r="L234" s="14">
        <f>'[3]Cumulative Stats'!C101</f>
        <v>1</v>
      </c>
      <c r="M234" s="14">
        <f>'[3]Cumulative Stats'!D101</f>
        <v>11</v>
      </c>
      <c r="N234" s="11">
        <f>IF(L234=0,0,M234/L234)</f>
        <v>11</v>
      </c>
      <c r="O234" s="14">
        <f>'[3]Cumulative Stats'!F101</f>
        <v>11</v>
      </c>
      <c r="P234" s="14">
        <f>'[3]Cumulative Stats'!G101</f>
        <v>0</v>
      </c>
      <c r="Q234" s="14">
        <f>'[3]Cumulative Stats'!H101</f>
        <v>0</v>
      </c>
      <c r="R234" s="16">
        <f>+L234/PASSING!$B$1*16</f>
        <v>4</v>
      </c>
    </row>
    <row r="235" spans="1:18">
      <c r="A235" t="str">
        <f>'[22]Cumulative Stats'!A78</f>
        <v>Childs</v>
      </c>
      <c r="B235" t="str">
        <f>'[22]Cumulative Stats'!B78</f>
        <v>NO</v>
      </c>
      <c r="C235">
        <f>'[22]Cumulative Stats'!C78</f>
        <v>0</v>
      </c>
      <c r="D235">
        <f>'[22]Cumulative Stats'!D78</f>
        <v>0</v>
      </c>
      <c r="E235" s="11">
        <f>IF(C235=0,0,D235/C235)</f>
        <v>0</v>
      </c>
      <c r="F235">
        <f>'[22]Cumulative Stats'!F78</f>
        <v>0</v>
      </c>
      <c r="G235">
        <f>'[22]Cumulative Stats'!G78</f>
        <v>0</v>
      </c>
      <c r="H235">
        <f>'[22]Cumulative Stats'!H78</f>
        <v>0</v>
      </c>
      <c r="I235" s="14">
        <f>IF(C235&gt;0,1,0)</f>
        <v>0</v>
      </c>
      <c r="J235" s="78" t="str">
        <f>'[10]Cumulative Stats'!A97</f>
        <v>Newton</v>
      </c>
      <c r="K235" s="78" t="str">
        <f>'[10]Cumulative Stats'!B97</f>
        <v>NYJ</v>
      </c>
      <c r="L235" s="78">
        <f>'[10]Cumulative Stats'!C97</f>
        <v>1</v>
      </c>
      <c r="M235" s="78">
        <f>'[10]Cumulative Stats'!D97</f>
        <v>11</v>
      </c>
      <c r="N235" s="11">
        <f>IF(L235=0,0,M235/L235)</f>
        <v>11</v>
      </c>
      <c r="O235" s="78">
        <f>'[10]Cumulative Stats'!F97</f>
        <v>11</v>
      </c>
      <c r="P235" s="78">
        <f>'[10]Cumulative Stats'!G97</f>
        <v>0</v>
      </c>
      <c r="Q235" s="78">
        <f>'[10]Cumulative Stats'!H97</f>
        <v>0</v>
      </c>
      <c r="R235" s="16">
        <f>+L235/PASSING!$B$1*16</f>
        <v>4</v>
      </c>
    </row>
    <row r="236" spans="1:18">
      <c r="A236" s="14" t="str">
        <f>'[21]Cumulative Stats'!A76</f>
        <v>Coleman</v>
      </c>
      <c r="B236" s="14" t="str">
        <f>'[21]Cumulative Stats'!B76</f>
        <v>Min</v>
      </c>
      <c r="C236" s="14">
        <f>'[21]Cumulative Stats'!C76</f>
        <v>0</v>
      </c>
      <c r="D236" s="14">
        <f>'[21]Cumulative Stats'!D76</f>
        <v>0</v>
      </c>
      <c r="E236" s="11">
        <f>IF(C236=0,0,D236/C236)</f>
        <v>0</v>
      </c>
      <c r="F236" s="14">
        <f>'[21]Cumulative Stats'!F76</f>
        <v>0</v>
      </c>
      <c r="G236" s="14">
        <f>'[21]Cumulative Stats'!G76</f>
        <v>0</v>
      </c>
      <c r="H236" s="14">
        <f>'[21]Cumulative Stats'!H76</f>
        <v>0</v>
      </c>
      <c r="I236" s="14">
        <f>IF(C236&gt;0,1,0)</f>
        <v>0</v>
      </c>
      <c r="J236" s="14" t="str">
        <f>'[2]Cumulative Stats'!A99</f>
        <v>Piccone</v>
      </c>
      <c r="K236" s="14" t="str">
        <f>'[2]Cumulative Stats'!B99</f>
        <v>Buf</v>
      </c>
      <c r="L236" s="14">
        <f>'[2]Cumulative Stats'!C99</f>
        <v>1</v>
      </c>
      <c r="M236" s="14">
        <f>'[2]Cumulative Stats'!D99</f>
        <v>10</v>
      </c>
      <c r="N236" s="11">
        <f>IF(L236=0,0,M236/L236)</f>
        <v>10</v>
      </c>
      <c r="O236" s="14">
        <f>'[2]Cumulative Stats'!F99</f>
        <v>10</v>
      </c>
      <c r="P236" s="14">
        <f>'[2]Cumulative Stats'!G99</f>
        <v>0</v>
      </c>
      <c r="Q236" s="14">
        <f>'[2]Cumulative Stats'!H99</f>
        <v>0</v>
      </c>
      <c r="R236" s="16">
        <f>+L236/PASSING!$B$1*16</f>
        <v>4</v>
      </c>
    </row>
    <row r="237" spans="1:18">
      <c r="A237" s="14" t="str">
        <f>'[20]Cumulative Stats'!A78</f>
        <v>Cromwell</v>
      </c>
      <c r="B237" s="14" t="str">
        <f>'[20]Cumulative Stats'!B78</f>
        <v>LA</v>
      </c>
      <c r="C237" s="14">
        <f>'[20]Cumulative Stats'!C78</f>
        <v>0</v>
      </c>
      <c r="D237" s="14">
        <f>'[20]Cumulative Stats'!D78</f>
        <v>0</v>
      </c>
      <c r="E237" s="11">
        <f>IF(C237=0,0,D237/C237)</f>
        <v>0</v>
      </c>
      <c r="F237" s="14">
        <f>'[20]Cumulative Stats'!F78</f>
        <v>0</v>
      </c>
      <c r="G237" s="14">
        <f>'[20]Cumulative Stats'!G78</f>
        <v>0</v>
      </c>
      <c r="H237" s="14">
        <f>'[20]Cumulative Stats'!H78</f>
        <v>0</v>
      </c>
      <c r="I237" s="14">
        <f>IF(C237&gt;0,1,0)</f>
        <v>0</v>
      </c>
      <c r="J237" s="14" t="str">
        <f>'[15]Cumulative Stats'!A102</f>
        <v>Wright</v>
      </c>
      <c r="K237" s="14" t="str">
        <f>'[15]Cumulative Stats'!B102</f>
        <v>Atl</v>
      </c>
      <c r="L237" s="14">
        <f>'[15]Cumulative Stats'!C102</f>
        <v>1</v>
      </c>
      <c r="M237" s="14">
        <f>'[15]Cumulative Stats'!D102</f>
        <v>9</v>
      </c>
      <c r="N237" s="11">
        <f>IF(L237=0,0,M237/L237)</f>
        <v>9</v>
      </c>
      <c r="O237" s="14">
        <f>'[15]Cumulative Stats'!F102</f>
        <v>9</v>
      </c>
      <c r="P237" s="14">
        <f>'[15]Cumulative Stats'!G102</f>
        <v>0</v>
      </c>
      <c r="Q237" s="14">
        <f>'[15]Cumulative Stats'!H102</f>
        <v>0</v>
      </c>
      <c r="R237" s="16">
        <f>+L237/PASSING!$B$1*16</f>
        <v>4</v>
      </c>
    </row>
    <row r="238" spans="1:18">
      <c r="A238" t="str">
        <f>'[19]Cumulative Stats'!A77</f>
        <v>Culbreath</v>
      </c>
      <c r="B238" t="str">
        <f>'[19]Cumulative Stats'!B77</f>
        <v>GB</v>
      </c>
      <c r="C238">
        <f>'[19]Cumulative Stats'!C77</f>
        <v>0</v>
      </c>
      <c r="D238">
        <f>'[19]Cumulative Stats'!D77</f>
        <v>0</v>
      </c>
      <c r="E238" s="11">
        <f>IF(C238=0,0,D238/C238)</f>
        <v>0</v>
      </c>
      <c r="F238">
        <f>'[19]Cumulative Stats'!F77</f>
        <v>0</v>
      </c>
      <c r="G238">
        <f>'[19]Cumulative Stats'!G77</f>
        <v>0</v>
      </c>
      <c r="H238">
        <f>'[19]Cumulative Stats'!H77</f>
        <v>0</v>
      </c>
      <c r="I238" s="14">
        <f>IF(C238&gt;0,1,0)</f>
        <v>0</v>
      </c>
      <c r="J238" t="str">
        <f>'[14]Cumulative Stats'!A91</f>
        <v>Crawford</v>
      </c>
      <c r="K238" t="str">
        <f>'[14]Cumulative Stats'!B91</f>
        <v>Sea</v>
      </c>
      <c r="L238">
        <f>'[14]Cumulative Stats'!C91</f>
        <v>1</v>
      </c>
      <c r="M238">
        <f>'[14]Cumulative Stats'!D91</f>
        <v>9</v>
      </c>
      <c r="N238" s="11">
        <f>IF(L238=0,0,M238/L238)</f>
        <v>9</v>
      </c>
      <c r="O238">
        <f>'[14]Cumulative Stats'!F91</f>
        <v>9</v>
      </c>
      <c r="P238">
        <f>'[14]Cumulative Stats'!G91</f>
        <v>0</v>
      </c>
      <c r="Q238">
        <f>'[14]Cumulative Stats'!H91</f>
        <v>0</v>
      </c>
      <c r="R238" s="16">
        <f>+L238/PASSING!$B$1*16</f>
        <v>4</v>
      </c>
    </row>
    <row r="239" spans="1:18">
      <c r="A239" s="14" t="str">
        <f>'[3]Cumulative Stats'!A79</f>
        <v>Curtis</v>
      </c>
      <c r="B239" s="14" t="str">
        <f>'[3]Cumulative Stats'!B79</f>
        <v>Cin</v>
      </c>
      <c r="C239" s="14">
        <f>'[3]Cumulative Stats'!C79</f>
        <v>0</v>
      </c>
      <c r="D239" s="14">
        <f>'[3]Cumulative Stats'!D79</f>
        <v>0</v>
      </c>
      <c r="E239" s="11">
        <f>IF(C239=0,0,D239/C239)</f>
        <v>0</v>
      </c>
      <c r="F239" s="14">
        <f>'[3]Cumulative Stats'!F79</f>
        <v>0</v>
      </c>
      <c r="G239" s="14">
        <f>'[3]Cumulative Stats'!G79</f>
        <v>0</v>
      </c>
      <c r="H239" s="14">
        <f>'[3]Cumulative Stats'!H79</f>
        <v>0</v>
      </c>
      <c r="I239" s="14">
        <f>IF(C239&gt;0,1,0)</f>
        <v>0</v>
      </c>
      <c r="J239" t="str">
        <f>'[14]Cumulative Stats'!A101</f>
        <v>Smith</v>
      </c>
      <c r="K239" t="str">
        <f>'[14]Cumulative Stats'!B101</f>
        <v>Sea</v>
      </c>
      <c r="L239">
        <f>'[14]Cumulative Stats'!C101</f>
        <v>1</v>
      </c>
      <c r="M239">
        <f>'[14]Cumulative Stats'!D101</f>
        <v>8</v>
      </c>
      <c r="N239" s="11">
        <f>IF(L239=0,0,M239/L239)</f>
        <v>8</v>
      </c>
      <c r="O239">
        <f>'[14]Cumulative Stats'!F101</f>
        <v>8</v>
      </c>
      <c r="P239">
        <f>'[14]Cumulative Stats'!G101</f>
        <v>0</v>
      </c>
      <c r="Q239">
        <f>'[14]Cumulative Stats'!H101</f>
        <v>0</v>
      </c>
      <c r="R239" s="16">
        <f>+L239/PASSING!$B$1*16</f>
        <v>4</v>
      </c>
    </row>
    <row r="240" spans="1:18">
      <c r="A240" t="str">
        <f>'[20]Cumulative Stats'!A79</f>
        <v>Davis</v>
      </c>
      <c r="B240" t="s">
        <v>215</v>
      </c>
      <c r="C240">
        <f>'[20]Cumulative Stats'!C79</f>
        <v>0</v>
      </c>
      <c r="D240">
        <f>'[20]Cumulative Stats'!D79</f>
        <v>0</v>
      </c>
      <c r="E240" s="11">
        <f>IF(C240=0,0,D240/C240)</f>
        <v>0</v>
      </c>
      <c r="F240">
        <f>'[20]Cumulative Stats'!F79</f>
        <v>0</v>
      </c>
      <c r="G240">
        <f>'[20]Cumulative Stats'!G79</f>
        <v>0</v>
      </c>
      <c r="H240">
        <f>'[20]Cumulative Stats'!H79</f>
        <v>0</v>
      </c>
      <c r="I240" s="14">
        <f>IF(C240&gt;0,1,0)</f>
        <v>0</v>
      </c>
      <c r="J240" t="str">
        <f>'[21]Cumulative Stats'!A98</f>
        <v>Voigt</v>
      </c>
      <c r="K240" t="str">
        <f>'[21]Cumulative Stats'!B98</f>
        <v>Min</v>
      </c>
      <c r="L240">
        <f>'[21]Cumulative Stats'!C98</f>
        <v>1</v>
      </c>
      <c r="M240">
        <f>'[21]Cumulative Stats'!D98</f>
        <v>8</v>
      </c>
      <c r="N240" s="11">
        <f>IF(L240=0,0,M240/L240)</f>
        <v>8</v>
      </c>
      <c r="O240">
        <f>'[21]Cumulative Stats'!F98</f>
        <v>8</v>
      </c>
      <c r="P240">
        <f>'[21]Cumulative Stats'!G98</f>
        <v>0</v>
      </c>
      <c r="Q240">
        <f>'[21]Cumulative Stats'!H98</f>
        <v>0</v>
      </c>
      <c r="R240" s="16">
        <f>+L240/PASSING!$B$1*16</f>
        <v>4</v>
      </c>
    </row>
    <row r="241" spans="1:18">
      <c r="A241" s="14" t="str">
        <f>'[18]Cumulative Stats'!A80</f>
        <v>Daykin</v>
      </c>
      <c r="B241" s="14" t="str">
        <f>'[18]Cumulative Stats'!B80</f>
        <v>Det</v>
      </c>
      <c r="C241" s="14">
        <f>'[18]Cumulative Stats'!C80</f>
        <v>0</v>
      </c>
      <c r="D241" s="14">
        <f>'[18]Cumulative Stats'!D80</f>
        <v>0</v>
      </c>
      <c r="E241" s="11">
        <f>IF(C241=0,0,D241/C241)</f>
        <v>0</v>
      </c>
      <c r="F241" s="14">
        <f>'[18]Cumulative Stats'!F80</f>
        <v>0</v>
      </c>
      <c r="G241" s="14">
        <f>'[18]Cumulative Stats'!G80</f>
        <v>0</v>
      </c>
      <c r="H241" s="14">
        <f>'[18]Cumulative Stats'!H80</f>
        <v>0</v>
      </c>
      <c r="I241" s="14">
        <f>IF(C241&gt;0,1,0)</f>
        <v>0</v>
      </c>
      <c r="J241" s="14" t="str">
        <f>'[3]Cumulative Stats'!A93</f>
        <v>Clark</v>
      </c>
      <c r="K241" s="14" t="str">
        <f>'[3]Cumulative Stats'!B93</f>
        <v>Cin</v>
      </c>
      <c r="L241" s="14">
        <f>'[3]Cumulative Stats'!C93</f>
        <v>1</v>
      </c>
      <c r="M241" s="14">
        <f>'[3]Cumulative Stats'!D93</f>
        <v>8</v>
      </c>
      <c r="N241" s="11">
        <f>IF(L241=0,0,M241/L241)</f>
        <v>8</v>
      </c>
      <c r="O241" s="14">
        <f>'[3]Cumulative Stats'!F93</f>
        <v>8</v>
      </c>
      <c r="P241" s="14">
        <f>'[3]Cumulative Stats'!G93</f>
        <v>0</v>
      </c>
      <c r="Q241" s="14">
        <f>'[3]Cumulative Stats'!H93</f>
        <v>0</v>
      </c>
      <c r="R241" s="16">
        <f>+L241/PASSING!$B$1*16</f>
        <v>4</v>
      </c>
    </row>
    <row r="242" spans="1:18">
      <c r="A242" t="str">
        <f>'[23]Cumulative Stats'!A77</f>
        <v>Dean</v>
      </c>
      <c r="B242" t="str">
        <f>'[23]Cumulative Stats'!B77</f>
        <v>NYG</v>
      </c>
      <c r="C242">
        <f>'[23]Cumulative Stats'!C77</f>
        <v>0</v>
      </c>
      <c r="D242">
        <f>'[23]Cumulative Stats'!D77</f>
        <v>0</v>
      </c>
      <c r="E242" s="11">
        <f>IF(C242=0,0,D242/C242)</f>
        <v>0</v>
      </c>
      <c r="F242">
        <f>'[23]Cumulative Stats'!F77</f>
        <v>0</v>
      </c>
      <c r="G242">
        <f>'[23]Cumulative Stats'!G77</f>
        <v>0</v>
      </c>
      <c r="H242">
        <f>'[23]Cumulative Stats'!H77</f>
        <v>0</v>
      </c>
      <c r="I242" s="14">
        <f>IF(C242&gt;0,1,0)</f>
        <v>0</v>
      </c>
      <c r="J242" s="14" t="str">
        <f>'[2]Cumulative Stats'!A96</f>
        <v>Johnson,D</v>
      </c>
      <c r="K242" s="14" t="str">
        <f>'[2]Cumulative Stats'!B96</f>
        <v>Buf</v>
      </c>
      <c r="L242" s="14">
        <f>'[2]Cumulative Stats'!C96</f>
        <v>1</v>
      </c>
      <c r="M242" s="14">
        <f>'[2]Cumulative Stats'!D96</f>
        <v>8</v>
      </c>
      <c r="N242" s="11">
        <f>IF(L242=0,0,M242/L242)</f>
        <v>8</v>
      </c>
      <c r="O242" s="14">
        <f>'[2]Cumulative Stats'!F96</f>
        <v>8</v>
      </c>
      <c r="P242" s="14">
        <f>'[2]Cumulative Stats'!G96</f>
        <v>0</v>
      </c>
      <c r="Q242" s="14">
        <f>'[2]Cumulative Stats'!H96</f>
        <v>0</v>
      </c>
      <c r="R242" s="16">
        <f>+L242/PASSING!$B$1*16</f>
        <v>4</v>
      </c>
    </row>
    <row r="243" spans="1:18">
      <c r="A243" t="str">
        <f>'[12]Cumulative Stats'!A78</f>
        <v>Deloplaine</v>
      </c>
      <c r="B243" t="s">
        <v>216</v>
      </c>
      <c r="C243">
        <f>'[12]Cumulative Stats'!C78</f>
        <v>0</v>
      </c>
      <c r="D243">
        <f>'[12]Cumulative Stats'!D78</f>
        <v>0</v>
      </c>
      <c r="E243" s="11">
        <f>IF(C243=0,0,D243/C243)</f>
        <v>0</v>
      </c>
      <c r="F243">
        <f>'[12]Cumulative Stats'!F78</f>
        <v>0</v>
      </c>
      <c r="G243">
        <f>'[12]Cumulative Stats'!G78</f>
        <v>0</v>
      </c>
      <c r="H243">
        <f>'[12]Cumulative Stats'!H78</f>
        <v>0</v>
      </c>
      <c r="I243" s="14">
        <f>IF(C243&gt;0,1,0)</f>
        <v>0</v>
      </c>
      <c r="J243" t="str">
        <f>'[21]Cumulative Stats'!A90</f>
        <v>Craig</v>
      </c>
      <c r="K243" t="str">
        <f>'[21]Cumulative Stats'!B90</f>
        <v>Min</v>
      </c>
      <c r="L243">
        <f>'[21]Cumulative Stats'!C90</f>
        <v>1</v>
      </c>
      <c r="M243">
        <f>'[21]Cumulative Stats'!D90</f>
        <v>7</v>
      </c>
      <c r="N243" s="11">
        <f>IF(L243=0,0,M243/L243)</f>
        <v>7</v>
      </c>
      <c r="O243">
        <f>'[21]Cumulative Stats'!F90</f>
        <v>7</v>
      </c>
      <c r="P243">
        <f>'[21]Cumulative Stats'!G90</f>
        <v>0</v>
      </c>
      <c r="Q243">
        <f>'[21]Cumulative Stats'!H90</f>
        <v>0</v>
      </c>
      <c r="R243" s="16">
        <f>+L243/PASSING!$B$1*16</f>
        <v>4</v>
      </c>
    </row>
    <row r="244" spans="1:18">
      <c r="A244" s="14" t="str">
        <f>'[3]Cumulative Stats'!A81</f>
        <v>Dinkel</v>
      </c>
      <c r="B244" s="14" t="str">
        <f>'[3]Cumulative Stats'!B81</f>
        <v>Cin</v>
      </c>
      <c r="C244" s="14">
        <f>'[3]Cumulative Stats'!C81</f>
        <v>0</v>
      </c>
      <c r="D244" s="14">
        <f>'[3]Cumulative Stats'!D81</f>
        <v>0</v>
      </c>
      <c r="E244" s="11">
        <f>IF(C244=0,0,D244/C244)</f>
        <v>0</v>
      </c>
      <c r="F244" s="14">
        <f>'[3]Cumulative Stats'!F81</f>
        <v>0</v>
      </c>
      <c r="G244" s="14">
        <f>'[3]Cumulative Stats'!G81</f>
        <v>0</v>
      </c>
      <c r="H244" s="14">
        <f>'[3]Cumulative Stats'!H81</f>
        <v>0</v>
      </c>
      <c r="I244" s="14">
        <f>IF(C244&gt;0,1,0)</f>
        <v>0</v>
      </c>
      <c r="J244" s="14" t="str">
        <f>'[21]Cumulative Stats'!A93</f>
        <v>McClanahan</v>
      </c>
      <c r="K244" s="14" t="str">
        <f>'[21]Cumulative Stats'!B93</f>
        <v>Min</v>
      </c>
      <c r="L244" s="14">
        <f>'[21]Cumulative Stats'!C93</f>
        <v>1</v>
      </c>
      <c r="M244" s="14">
        <f>'[21]Cumulative Stats'!D93</f>
        <v>6</v>
      </c>
      <c r="N244" s="11">
        <f>IF(L244=0,0,M244/L244)</f>
        <v>6</v>
      </c>
      <c r="O244" s="14">
        <f>'[21]Cumulative Stats'!F93</f>
        <v>6</v>
      </c>
      <c r="P244" s="14">
        <f>'[21]Cumulative Stats'!G93</f>
        <v>0</v>
      </c>
      <c r="Q244" s="14">
        <f>'[21]Cumulative Stats'!H93</f>
        <v>0</v>
      </c>
      <c r="R244" s="16">
        <f>+L244/PASSING!$B$1*16</f>
        <v>4</v>
      </c>
    </row>
    <row r="245" spans="1:18">
      <c r="A245" s="14" t="str">
        <f>'[1]Cumulative Stats'!A76</f>
        <v>Doughty</v>
      </c>
      <c r="B245" s="14" t="str">
        <f>'[1]Cumulative Stats'!B76</f>
        <v>Bal</v>
      </c>
      <c r="C245" s="14">
        <f>'[1]Cumulative Stats'!C76</f>
        <v>0</v>
      </c>
      <c r="D245" s="14">
        <f>'[1]Cumulative Stats'!D76</f>
        <v>0</v>
      </c>
      <c r="E245" s="11">
        <f>IF(C245=0,0,D245/C245)</f>
        <v>0</v>
      </c>
      <c r="F245" s="14">
        <f>'[1]Cumulative Stats'!F76</f>
        <v>0</v>
      </c>
      <c r="G245" s="14">
        <f>'[1]Cumulative Stats'!G76</f>
        <v>0</v>
      </c>
      <c r="H245" s="14">
        <f>'[1]Cumulative Stats'!H76</f>
        <v>0</v>
      </c>
      <c r="I245" s="14">
        <f>IF(C245&gt;0,1,0)</f>
        <v>0</v>
      </c>
      <c r="J245" t="str">
        <f>'[27]Cumulative Stats'!A97</f>
        <v>McKay</v>
      </c>
      <c r="K245" t="str">
        <f>'[27]Cumulative Stats'!B97</f>
        <v>TB</v>
      </c>
      <c r="L245">
        <f>'[27]Cumulative Stats'!C97</f>
        <v>1</v>
      </c>
      <c r="M245">
        <f>'[27]Cumulative Stats'!D97</f>
        <v>6</v>
      </c>
      <c r="N245" s="11">
        <f>IF(L245=0,0,M245/L245)</f>
        <v>6</v>
      </c>
      <c r="O245">
        <f>'[27]Cumulative Stats'!F97</f>
        <v>6</v>
      </c>
      <c r="P245">
        <f>'[27]Cumulative Stats'!G97</f>
        <v>0</v>
      </c>
      <c r="Q245">
        <f>'[27]Cumulative Stats'!H97</f>
        <v>0</v>
      </c>
      <c r="R245" s="16">
        <f>+L245/PASSING!$B$1*16</f>
        <v>4</v>
      </c>
    </row>
    <row r="246" spans="1:18">
      <c r="A246" s="14" t="str">
        <f>'[19]Cumulative Stats'!A78</f>
        <v>Douglass,B</v>
      </c>
      <c r="B246" s="14" t="str">
        <f>'[19]Cumulative Stats'!B78</f>
        <v>GB</v>
      </c>
      <c r="C246" s="14">
        <f>'[19]Cumulative Stats'!C78</f>
        <v>0</v>
      </c>
      <c r="D246" s="14">
        <f>'[19]Cumulative Stats'!D78</f>
        <v>0</v>
      </c>
      <c r="E246" s="11">
        <f>IF(C246=0,0,D246/C246)</f>
        <v>0</v>
      </c>
      <c r="F246" s="14">
        <f>'[19]Cumulative Stats'!F78</f>
        <v>0</v>
      </c>
      <c r="G246" s="14">
        <f>'[19]Cumulative Stats'!G78</f>
        <v>0</v>
      </c>
      <c r="H246" s="14">
        <f>'[19]Cumulative Stats'!H78</f>
        <v>0</v>
      </c>
      <c r="I246" s="14">
        <f>IF(C246&gt;0,1,0)</f>
        <v>0</v>
      </c>
      <c r="J246" s="14" t="str">
        <f>'[7]Cumulative Stats'!A98</f>
        <v>Samuels</v>
      </c>
      <c r="K246" s="14" t="str">
        <f>'[7]Cumulative Stats'!B98</f>
        <v>KC</v>
      </c>
      <c r="L246" s="14">
        <f>'[7]Cumulative Stats'!C98</f>
        <v>1</v>
      </c>
      <c r="M246" s="14">
        <f>'[7]Cumulative Stats'!D98</f>
        <v>5</v>
      </c>
      <c r="N246" s="11">
        <f>IF(L246=0,0,M246/L246)</f>
        <v>5</v>
      </c>
      <c r="O246" s="14">
        <f>'[7]Cumulative Stats'!F98</f>
        <v>5</v>
      </c>
      <c r="P246" s="14">
        <f>'[7]Cumulative Stats'!G98</f>
        <v>0</v>
      </c>
      <c r="Q246" s="14">
        <f>'[7]Cumulative Stats'!H98</f>
        <v>0</v>
      </c>
      <c r="R246" s="16">
        <f>+L246/PASSING!$B$1*16</f>
        <v>4</v>
      </c>
    </row>
    <row r="247" spans="1:18">
      <c r="A247" s="14" t="str">
        <f>'[6]Cumulative Stats'!A82</f>
        <v>Duncan</v>
      </c>
      <c r="B247" s="14" t="str">
        <f>'[6]Cumulative Stats'!B82</f>
        <v>Hou</v>
      </c>
      <c r="C247" s="14">
        <f>'[6]Cumulative Stats'!C82</f>
        <v>0</v>
      </c>
      <c r="D247" s="14">
        <f>'[6]Cumulative Stats'!D82</f>
        <v>0</v>
      </c>
      <c r="E247" s="11">
        <f>IF(C247=0,0,D247/C247)</f>
        <v>0</v>
      </c>
      <c r="F247" s="14">
        <f>'[6]Cumulative Stats'!F82</f>
        <v>0</v>
      </c>
      <c r="G247" s="14">
        <f>'[6]Cumulative Stats'!G82</f>
        <v>0</v>
      </c>
      <c r="H247" s="14">
        <f>'[6]Cumulative Stats'!H82</f>
        <v>0</v>
      </c>
      <c r="I247" s="14">
        <f>IF(C247&gt;0,1,0)</f>
        <v>0</v>
      </c>
      <c r="J247" t="str">
        <f>'[25]Cumulative Stats'!A99</f>
        <v>Harrell</v>
      </c>
      <c r="K247" t="str">
        <f>'[25]Cumulative Stats'!B99</f>
        <v>StL</v>
      </c>
      <c r="L247">
        <f>'[25]Cumulative Stats'!C99</f>
        <v>1</v>
      </c>
      <c r="M247">
        <f>'[25]Cumulative Stats'!D99</f>
        <v>4</v>
      </c>
      <c r="N247" s="11">
        <f>IF(L247=0,0,M247/L247)</f>
        <v>4</v>
      </c>
      <c r="O247">
        <f>'[25]Cumulative Stats'!F99</f>
        <v>4</v>
      </c>
      <c r="P247">
        <f>'[25]Cumulative Stats'!G99</f>
        <v>0</v>
      </c>
      <c r="Q247">
        <f>'[25]Cumulative Stats'!H99</f>
        <v>0</v>
      </c>
      <c r="R247" s="16">
        <f>+L247/PASSING!$B$1*16</f>
        <v>4</v>
      </c>
    </row>
    <row r="248" spans="1:18">
      <c r="A248" t="str">
        <f>'[26]Cumulative Stats'!A80</f>
        <v>Elia</v>
      </c>
      <c r="B248" t="str">
        <f>'[26]Cumulative Stats'!B80</f>
        <v>SF</v>
      </c>
      <c r="C248">
        <f>'[26]Cumulative Stats'!C80</f>
        <v>0</v>
      </c>
      <c r="D248">
        <f>'[26]Cumulative Stats'!D80</f>
        <v>0</v>
      </c>
      <c r="E248" s="11">
        <f>IF(C248=0,0,D248/C248)</f>
        <v>0</v>
      </c>
      <c r="F248">
        <f>'[26]Cumulative Stats'!F80</f>
        <v>0</v>
      </c>
      <c r="G248">
        <f>'[26]Cumulative Stats'!G80</f>
        <v>0</v>
      </c>
      <c r="H248">
        <f>'[26]Cumulative Stats'!H80</f>
        <v>0</v>
      </c>
      <c r="I248" s="14">
        <f>IF(C248&gt;0,1,0)</f>
        <v>0</v>
      </c>
      <c r="J248" t="str">
        <f>'[27]Cumulative Stats'!A94</f>
        <v>Giles</v>
      </c>
      <c r="K248" t="str">
        <f>'[27]Cumulative Stats'!B94</f>
        <v>TB</v>
      </c>
      <c r="L248">
        <f>'[27]Cumulative Stats'!C94</f>
        <v>1</v>
      </c>
      <c r="M248">
        <f>'[27]Cumulative Stats'!D94</f>
        <v>3</v>
      </c>
      <c r="N248" s="11">
        <f>IF(L248=0,0,M248/L248)</f>
        <v>3</v>
      </c>
      <c r="O248">
        <f>'[27]Cumulative Stats'!F94</f>
        <v>3</v>
      </c>
      <c r="P248">
        <f>'[27]Cumulative Stats'!G94</f>
        <v>0</v>
      </c>
      <c r="Q248">
        <f>'[27]Cumulative Stats'!H94</f>
        <v>0</v>
      </c>
      <c r="R248" s="16">
        <f>+L248/PASSING!$B$1*16</f>
        <v>4</v>
      </c>
    </row>
    <row r="249" spans="1:18">
      <c r="A249" s="14" t="str">
        <f>'[3]Cumulative Stats'!A82</f>
        <v>Elliott</v>
      </c>
      <c r="B249" s="14" t="str">
        <f>'[3]Cumulative Stats'!B82</f>
        <v>Cin</v>
      </c>
      <c r="C249" s="14">
        <f>'[3]Cumulative Stats'!C82</f>
        <v>0</v>
      </c>
      <c r="D249" s="14">
        <f>'[3]Cumulative Stats'!D82</f>
        <v>0</v>
      </c>
      <c r="E249" s="11">
        <f>IF(C249=0,0,D249/C249)</f>
        <v>0</v>
      </c>
      <c r="F249" s="14">
        <f>'[3]Cumulative Stats'!F82</f>
        <v>0</v>
      </c>
      <c r="G249" s="14">
        <f>'[3]Cumulative Stats'!G82</f>
        <v>0</v>
      </c>
      <c r="H249" s="14">
        <f>'[3]Cumulative Stats'!H82</f>
        <v>0</v>
      </c>
      <c r="I249" s="14">
        <f>IF(C249&gt;0,1,0)</f>
        <v>0</v>
      </c>
      <c r="J249" t="str">
        <f>'[7]Cumulative Stats'!A95</f>
        <v>McKnight</v>
      </c>
      <c r="K249" t="str">
        <f>'[7]Cumulative Stats'!B95</f>
        <v>KC</v>
      </c>
      <c r="L249">
        <f>'[7]Cumulative Stats'!C95</f>
        <v>1</v>
      </c>
      <c r="M249">
        <f>'[7]Cumulative Stats'!D95</f>
        <v>2</v>
      </c>
      <c r="N249" s="11">
        <f>IF(L249=0,0,M249/L249)</f>
        <v>2</v>
      </c>
      <c r="O249">
        <f>'[7]Cumulative Stats'!F95</f>
        <v>2</v>
      </c>
      <c r="P249">
        <f>'[7]Cumulative Stats'!G95</f>
        <v>0</v>
      </c>
      <c r="Q249">
        <f>'[7]Cumulative Stats'!H95</f>
        <v>0</v>
      </c>
      <c r="R249" s="16">
        <f>+L249/PASSING!$B$1*16</f>
        <v>4</v>
      </c>
    </row>
    <row r="250" spans="1:18">
      <c r="A250" s="14" t="str">
        <f>'[15]Cumulative Stats'!A78</f>
        <v>Esposito</v>
      </c>
      <c r="B250" s="14" t="str">
        <f>'[15]Cumulative Stats'!B78</f>
        <v>Atl</v>
      </c>
      <c r="C250" s="14">
        <f>'[15]Cumulative Stats'!C78</f>
        <v>0</v>
      </c>
      <c r="D250" s="14">
        <f>'[15]Cumulative Stats'!D78</f>
        <v>0</v>
      </c>
      <c r="E250" s="11">
        <f>IF(C250=0,0,D250/C250)</f>
        <v>0</v>
      </c>
      <c r="F250" s="14">
        <f>'[15]Cumulative Stats'!F78</f>
        <v>0</v>
      </c>
      <c r="G250" s="14">
        <f>'[15]Cumulative Stats'!G78</f>
        <v>0</v>
      </c>
      <c r="H250" s="14">
        <f>'[15]Cumulative Stats'!H78</f>
        <v>0</v>
      </c>
      <c r="I250" s="14">
        <f>IF(C250&gt;0,1,0)</f>
        <v>0</v>
      </c>
      <c r="J250" s="14" t="str">
        <f>'[7]Cumulative Stats'!A90</f>
        <v>Bailey</v>
      </c>
      <c r="K250" s="14" t="str">
        <f>'[7]Cumulative Stats'!B90</f>
        <v>KC</v>
      </c>
      <c r="L250" s="14">
        <f>'[7]Cumulative Stats'!C90</f>
        <v>1</v>
      </c>
      <c r="M250" s="14">
        <f>'[7]Cumulative Stats'!D90</f>
        <v>2</v>
      </c>
      <c r="N250" s="11">
        <f>IF(L250=0,0,M250/L250)</f>
        <v>2</v>
      </c>
      <c r="O250" s="14">
        <f>'[7]Cumulative Stats'!F90</f>
        <v>2</v>
      </c>
      <c r="P250" s="14">
        <f>'[7]Cumulative Stats'!G90</f>
        <v>0</v>
      </c>
      <c r="Q250" s="14">
        <f>'[7]Cumulative Stats'!H90</f>
        <v>0</v>
      </c>
      <c r="R250" s="16">
        <f>+L250/PASSING!$B$1*16</f>
        <v>4</v>
      </c>
    </row>
    <row r="251" spans="1:18">
      <c r="A251" s="14" t="str">
        <f>'[16]Cumulative Stats'!A80</f>
        <v>Evans</v>
      </c>
      <c r="B251" s="14" t="str">
        <f>'[16]Cumulative Stats'!B80</f>
        <v>Chi</v>
      </c>
      <c r="C251" s="14">
        <f>'[16]Cumulative Stats'!C80</f>
        <v>0</v>
      </c>
      <c r="D251" s="14">
        <f>'[16]Cumulative Stats'!D80</f>
        <v>0</v>
      </c>
      <c r="E251" s="11">
        <f>IF(C251=0,0,D251/C251)</f>
        <v>0</v>
      </c>
      <c r="F251" s="14">
        <f>'[16]Cumulative Stats'!F80</f>
        <v>0</v>
      </c>
      <c r="G251" s="14">
        <f>'[16]Cumulative Stats'!G80</f>
        <v>0</v>
      </c>
      <c r="H251" s="14">
        <f>'[16]Cumulative Stats'!H80</f>
        <v>0</v>
      </c>
      <c r="I251" s="14">
        <f>IF(C251&gt;0,1,0)</f>
        <v>0</v>
      </c>
      <c r="J251" t="str">
        <f>'[8]Cumulative Stats'!A94</f>
        <v>Den Herder</v>
      </c>
      <c r="K251" t="str">
        <f>'[8]Cumulative Stats'!B94</f>
        <v>Mia</v>
      </c>
      <c r="L251">
        <f>'[8]Cumulative Stats'!C94</f>
        <v>1</v>
      </c>
      <c r="M251">
        <f>'[8]Cumulative Stats'!D94</f>
        <v>2</v>
      </c>
      <c r="N251" s="11">
        <f>IF(L251=0,0,M251/L251)</f>
        <v>2</v>
      </c>
      <c r="O251">
        <f>'[8]Cumulative Stats'!F94</f>
        <v>2</v>
      </c>
      <c r="P251">
        <f>'[8]Cumulative Stats'!G94</f>
        <v>0</v>
      </c>
      <c r="Q251">
        <f>'[8]Cumulative Stats'!H94</f>
        <v>0</v>
      </c>
      <c r="R251" s="16">
        <f>+L251/PASSING!$B$1*16</f>
        <v>4</v>
      </c>
    </row>
    <row r="252" spans="1:18">
      <c r="A252" t="str">
        <f>'[25]Cumulative Stats'!A77</f>
        <v>Farmer</v>
      </c>
      <c r="B252" t="str">
        <f>'[25]Cumulative Stats'!B77</f>
        <v>StL</v>
      </c>
      <c r="C252">
        <f>'[25]Cumulative Stats'!C77</f>
        <v>0</v>
      </c>
      <c r="D252">
        <f>'[25]Cumulative Stats'!D77</f>
        <v>0</v>
      </c>
      <c r="E252" s="11">
        <f>IF(C252=0,0,D252/C252)</f>
        <v>0</v>
      </c>
      <c r="F252">
        <f>'[25]Cumulative Stats'!F77</f>
        <v>0</v>
      </c>
      <c r="G252">
        <f>'[25]Cumulative Stats'!G77</f>
        <v>0</v>
      </c>
      <c r="H252">
        <f>'[25]Cumulative Stats'!H77</f>
        <v>0</v>
      </c>
      <c r="I252" s="14">
        <f>IF(C252&gt;0,1,0)</f>
        <v>0</v>
      </c>
      <c r="J252" s="14" t="str">
        <f>'[21]Cumulative Stats'!A92</f>
        <v>Kellar</v>
      </c>
      <c r="K252" s="14" t="str">
        <f>'[21]Cumulative Stats'!B92</f>
        <v>Min</v>
      </c>
      <c r="L252" s="14">
        <f>'[21]Cumulative Stats'!C92</f>
        <v>1</v>
      </c>
      <c r="M252" s="14">
        <f>'[21]Cumulative Stats'!D92</f>
        <v>1</v>
      </c>
      <c r="N252" s="11">
        <f>IF(L252=0,0,M252/L252)</f>
        <v>1</v>
      </c>
      <c r="O252" s="14">
        <f>'[21]Cumulative Stats'!F92</f>
        <v>1</v>
      </c>
      <c r="P252" s="14">
        <f>'[21]Cumulative Stats'!G92</f>
        <v>0</v>
      </c>
      <c r="Q252" s="14">
        <f>'[21]Cumulative Stats'!H92</f>
        <v>0</v>
      </c>
      <c r="R252" s="16">
        <f>+L252/PASSING!$B$1*16</f>
        <v>4</v>
      </c>
    </row>
    <row r="253" spans="1:18">
      <c r="A253" s="14" t="str">
        <f>'[20]Cumulative Stats'!A80</f>
        <v>Ferragamo</v>
      </c>
      <c r="B253" s="14" t="str">
        <f>'[20]Cumulative Stats'!B80</f>
        <v>LA</v>
      </c>
      <c r="C253" s="14">
        <f>'[20]Cumulative Stats'!C80</f>
        <v>0</v>
      </c>
      <c r="D253" s="14">
        <f>'[20]Cumulative Stats'!D80</f>
        <v>0</v>
      </c>
      <c r="E253" s="11">
        <f>IF(C253=0,0,D253/C253)</f>
        <v>0</v>
      </c>
      <c r="F253" s="14">
        <f>'[20]Cumulative Stats'!F80</f>
        <v>0</v>
      </c>
      <c r="G253" s="14">
        <f>'[20]Cumulative Stats'!G80</f>
        <v>0</v>
      </c>
      <c r="H253" s="14">
        <f>'[20]Cumulative Stats'!H80</f>
        <v>0</v>
      </c>
      <c r="I253" s="14">
        <f>IF(C253&gt;0,1,0)</f>
        <v>0</v>
      </c>
      <c r="J253" s="14" t="str">
        <f>'[17]Cumulative Stats'!A90</f>
        <v>Dennison</v>
      </c>
      <c r="K253" s="14" t="str">
        <f>'[17]Cumulative Stats'!B90</f>
        <v>Dal</v>
      </c>
      <c r="L253" s="14">
        <f>'[17]Cumulative Stats'!C90</f>
        <v>1</v>
      </c>
      <c r="M253" s="14">
        <f>'[17]Cumulative Stats'!D90</f>
        <v>1</v>
      </c>
      <c r="N253" s="11">
        <f>IF(L253=0,0,M253/L253)</f>
        <v>1</v>
      </c>
      <c r="O253" s="14">
        <f>'[17]Cumulative Stats'!F90</f>
        <v>1</v>
      </c>
      <c r="P253" s="14">
        <f>'[17]Cumulative Stats'!G90</f>
        <v>0</v>
      </c>
      <c r="Q253" s="14">
        <f>'[17]Cumulative Stats'!H90</f>
        <v>0</v>
      </c>
      <c r="R253" s="16">
        <f>+L253/PASSING!$B$1*16</f>
        <v>4</v>
      </c>
    </row>
    <row r="254" spans="1:18">
      <c r="A254" t="str">
        <f>'[28]Cumulative Stats'!A76</f>
        <v>Forte</v>
      </c>
      <c r="B254" t="str">
        <f>'[28]Cumulative Stats'!B76</f>
        <v>Was</v>
      </c>
      <c r="C254">
        <f>'[28]Cumulative Stats'!C76</f>
        <v>0</v>
      </c>
      <c r="D254">
        <f>'[28]Cumulative Stats'!D76</f>
        <v>0</v>
      </c>
      <c r="E254" s="11">
        <f>IF(C254=0,0,D254/C254)</f>
        <v>0</v>
      </c>
      <c r="F254">
        <f>'[28]Cumulative Stats'!F76</f>
        <v>0</v>
      </c>
      <c r="G254">
        <f>'[28]Cumulative Stats'!G76</f>
        <v>0</v>
      </c>
      <c r="H254">
        <f>'[28]Cumulative Stats'!H76</f>
        <v>0</v>
      </c>
      <c r="I254" s="14">
        <f>IF(C254&gt;0,1,0)</f>
        <v>0</v>
      </c>
      <c r="J254" t="str">
        <f>'[25]Cumulative Stats'!A101</f>
        <v>Latin</v>
      </c>
      <c r="K254" t="s">
        <v>218</v>
      </c>
      <c r="L254">
        <f>'[25]Cumulative Stats'!C101</f>
        <v>1</v>
      </c>
      <c r="M254">
        <f>'[25]Cumulative Stats'!D101</f>
        <v>1</v>
      </c>
      <c r="N254" s="11">
        <f>IF(L254=0,0,M254/L254)</f>
        <v>1</v>
      </c>
      <c r="O254">
        <f>'[25]Cumulative Stats'!F101</f>
        <v>1</v>
      </c>
      <c r="P254">
        <f>'[25]Cumulative Stats'!G101</f>
        <v>0</v>
      </c>
      <c r="Q254">
        <f>'[25]Cumulative Stats'!H101</f>
        <v>0</v>
      </c>
      <c r="R254" s="16">
        <f>+L254/PASSING!$B$1*16</f>
        <v>4</v>
      </c>
    </row>
    <row r="255" spans="1:18">
      <c r="A255" s="14" t="str">
        <f>'[15]Cumulative Stats'!A79</f>
        <v>Francis</v>
      </c>
      <c r="B255" s="14" t="str">
        <f>'[15]Cumulative Stats'!B79</f>
        <v>Atl</v>
      </c>
      <c r="C255" s="14">
        <f>'[15]Cumulative Stats'!C79</f>
        <v>0</v>
      </c>
      <c r="D255" s="14">
        <f>'[15]Cumulative Stats'!D79</f>
        <v>0</v>
      </c>
      <c r="E255" s="11">
        <f>IF(C255=0,0,D255/C255)</f>
        <v>0</v>
      </c>
      <c r="F255" s="14">
        <f>'[15]Cumulative Stats'!F79</f>
        <v>0</v>
      </c>
      <c r="G255" s="14">
        <f>'[15]Cumulative Stats'!G79</f>
        <v>0</v>
      </c>
      <c r="H255" s="14">
        <f>'[15]Cumulative Stats'!H79</f>
        <v>0</v>
      </c>
      <c r="I255" s="14">
        <f>IF(C255&gt;0,1,0)</f>
        <v>0</v>
      </c>
      <c r="J255" t="str">
        <f>'[1]Cumulative Stats'!A93</f>
        <v>Hardeman</v>
      </c>
      <c r="K255" t="str">
        <f>'[1]Cumulative Stats'!B93</f>
        <v>Bal</v>
      </c>
      <c r="L255">
        <f>'[1]Cumulative Stats'!C93</f>
        <v>1</v>
      </c>
      <c r="M255">
        <f>'[1]Cumulative Stats'!D93</f>
        <v>0</v>
      </c>
      <c r="N255" s="11">
        <f>IF(L255=0,0,M255/L255)</f>
        <v>0</v>
      </c>
      <c r="O255">
        <f>'[1]Cumulative Stats'!F93</f>
        <v>0</v>
      </c>
      <c r="P255">
        <f>'[1]Cumulative Stats'!G93</f>
        <v>0</v>
      </c>
      <c r="Q255">
        <f>'[1]Cumulative Stats'!H93</f>
        <v>0</v>
      </c>
      <c r="R255" s="16">
        <f>+L255/PASSING!$B$1*16</f>
        <v>4</v>
      </c>
    </row>
    <row r="256" spans="1:18">
      <c r="A256" s="14" t="str">
        <f>'[2]Cumulative Stats'!A79</f>
        <v>Gant</v>
      </c>
      <c r="B256" s="14" t="str">
        <f>'[2]Cumulative Stats'!B79</f>
        <v>Buf</v>
      </c>
      <c r="C256" s="14">
        <f>'[2]Cumulative Stats'!C79</f>
        <v>0</v>
      </c>
      <c r="D256" s="14">
        <f>'[2]Cumulative Stats'!D79</f>
        <v>0</v>
      </c>
      <c r="E256" s="11">
        <f>IF(C256=0,0,D256/C256)</f>
        <v>0</v>
      </c>
      <c r="F256" s="14">
        <f>'[2]Cumulative Stats'!F79</f>
        <v>0</v>
      </c>
      <c r="G256" s="14">
        <f>'[2]Cumulative Stats'!G79</f>
        <v>0</v>
      </c>
      <c r="H256" s="14">
        <f>'[2]Cumulative Stats'!H79</f>
        <v>0</v>
      </c>
      <c r="I256" s="14">
        <f>IF(C256&gt;0,1,0)</f>
        <v>0</v>
      </c>
      <c r="J256" t="str">
        <f>'[27]Cumulative Stats'!A92</f>
        <v>Davis</v>
      </c>
      <c r="K256" t="str">
        <f>'[27]Cumulative Stats'!B92</f>
        <v>TB</v>
      </c>
      <c r="L256">
        <f>'[27]Cumulative Stats'!C92</f>
        <v>1</v>
      </c>
      <c r="M256">
        <f>'[27]Cumulative Stats'!D92</f>
        <v>-2</v>
      </c>
      <c r="N256" s="11">
        <f>IF(L256=0,0,M256/L256)</f>
        <v>-2</v>
      </c>
      <c r="O256">
        <f>'[27]Cumulative Stats'!F92</f>
        <v>-2</v>
      </c>
      <c r="P256">
        <f>'[27]Cumulative Stats'!G92</f>
        <v>0</v>
      </c>
      <c r="Q256">
        <f>'[27]Cumulative Stats'!H92</f>
        <v>0</v>
      </c>
      <c r="R256" s="16">
        <f>+L256/PASSING!$B$1*16</f>
        <v>4</v>
      </c>
    </row>
    <row r="257" spans="1:18">
      <c r="A257" t="str">
        <f>'[24]Cumulative Stats'!A82</f>
        <v>Giammona</v>
      </c>
      <c r="B257" t="str">
        <f>'[24]Cumulative Stats'!B82</f>
        <v>Phi</v>
      </c>
      <c r="C257">
        <f>'[24]Cumulative Stats'!C82</f>
        <v>0</v>
      </c>
      <c r="D257">
        <f>'[24]Cumulative Stats'!D82</f>
        <v>0</v>
      </c>
      <c r="E257" s="11">
        <f>IF(C257=0,0,D257/C257)</f>
        <v>0</v>
      </c>
      <c r="F257">
        <f>'[24]Cumulative Stats'!F82</f>
        <v>0</v>
      </c>
      <c r="G257">
        <f>'[24]Cumulative Stats'!G82</f>
        <v>0</v>
      </c>
      <c r="H257">
        <f>'[24]Cumulative Stats'!H82</f>
        <v>0</v>
      </c>
      <c r="I257" s="14">
        <f>IF(C257&gt;0,1,0)</f>
        <v>0</v>
      </c>
      <c r="J257" s="78" t="str">
        <f>'[12]Cumulative Stats'!A96</f>
        <v>Moser</v>
      </c>
      <c r="K257" s="78" t="str">
        <f>'[12]Cumulative Stats'!B96</f>
        <v>Pit</v>
      </c>
      <c r="L257" s="78">
        <f>'[12]Cumulative Stats'!C96</f>
        <v>1</v>
      </c>
      <c r="M257" s="78">
        <f>'[12]Cumulative Stats'!D96</f>
        <v>-3</v>
      </c>
      <c r="N257" s="11">
        <f>IF(L257=0,0,M257/L257)</f>
        <v>-3</v>
      </c>
      <c r="O257" s="78">
        <f>'[12]Cumulative Stats'!F96</f>
        <v>-3</v>
      </c>
      <c r="P257" s="78">
        <f>'[12]Cumulative Stats'!G96</f>
        <v>0</v>
      </c>
      <c r="Q257" s="78">
        <f>'[12]Cumulative Stats'!H96</f>
        <v>0</v>
      </c>
      <c r="R257" s="16">
        <f>+L257/PASSING!$B$1*16</f>
        <v>4</v>
      </c>
    </row>
    <row r="258" spans="1:18">
      <c r="A258" t="str">
        <f>'[23]Cumulative Stats'!A79</f>
        <v>Golsteyn</v>
      </c>
      <c r="B258" t="str">
        <f>'[23]Cumulative Stats'!B79</f>
        <v>NYG</v>
      </c>
      <c r="C258">
        <f>'[23]Cumulative Stats'!C79</f>
        <v>0</v>
      </c>
      <c r="D258">
        <f>'[23]Cumulative Stats'!D79</f>
        <v>0</v>
      </c>
      <c r="E258" s="11">
        <f>IF(C258=0,0,D258/C258)</f>
        <v>0</v>
      </c>
      <c r="F258">
        <f>'[23]Cumulative Stats'!F79</f>
        <v>0</v>
      </c>
      <c r="G258">
        <f>'[23]Cumulative Stats'!G79</f>
        <v>0</v>
      </c>
      <c r="H258">
        <f>'[23]Cumulative Stats'!H79</f>
        <v>0</v>
      </c>
      <c r="I258" s="14">
        <f>IF(C258&gt;0,1,0)</f>
        <v>0</v>
      </c>
      <c r="J258" s="14" t="str">
        <f>'[6]Cumulative Stats'!A101</f>
        <v>Sampson</v>
      </c>
      <c r="K258" s="14" t="str">
        <f>'[6]Cumulative Stats'!B101</f>
        <v>Hou</v>
      </c>
      <c r="L258" s="14">
        <f>'[6]Cumulative Stats'!C101</f>
        <v>1</v>
      </c>
      <c r="M258" s="14">
        <f>'[6]Cumulative Stats'!D101</f>
        <v>-6</v>
      </c>
      <c r="N258" s="11">
        <f>IF(L258=0,0,M258/L258)</f>
        <v>-6</v>
      </c>
      <c r="O258" s="14">
        <f>'[6]Cumulative Stats'!F101</f>
        <v>-6</v>
      </c>
      <c r="P258" s="14">
        <f>'[6]Cumulative Stats'!G101</f>
        <v>0</v>
      </c>
      <c r="Q258" s="14">
        <f>'[6]Cumulative Stats'!H101</f>
        <v>0</v>
      </c>
      <c r="R258" s="16">
        <f>+L258/PASSING!$B$1*16</f>
        <v>4</v>
      </c>
    </row>
    <row r="259" spans="1:18">
      <c r="A259" t="str">
        <f>'[27]Cumulative Stats'!A81</f>
        <v>Green</v>
      </c>
      <c r="B259" t="str">
        <f>'[27]Cumulative Stats'!B81</f>
        <v>TB</v>
      </c>
      <c r="C259">
        <f>'[27]Cumulative Stats'!C81</f>
        <v>0</v>
      </c>
      <c r="D259">
        <f>'[27]Cumulative Stats'!D81</f>
        <v>0</v>
      </c>
      <c r="E259" s="11">
        <f>IF(C259=0,0,D259/C259)</f>
        <v>0</v>
      </c>
      <c r="F259">
        <f>'[27]Cumulative Stats'!F81</f>
        <v>0</v>
      </c>
      <c r="G259">
        <f>'[27]Cumulative Stats'!G81</f>
        <v>0</v>
      </c>
      <c r="H259">
        <f>'[27]Cumulative Stats'!H81</f>
        <v>0</v>
      </c>
      <c r="I259" s="14">
        <f>IF(C259&gt;0,1,0)</f>
        <v>0</v>
      </c>
      <c r="J259" s="78" t="str">
        <f>'[13]Cumulative Stats'!A94</f>
        <v>Anderson</v>
      </c>
      <c r="K259" s="78" t="str">
        <f>'[13]Cumulative Stats'!B94</f>
        <v>SD</v>
      </c>
      <c r="L259" s="78">
        <f>'[13]Cumulative Stats'!C94</f>
        <v>0</v>
      </c>
      <c r="M259" s="78">
        <f>'[13]Cumulative Stats'!D94</f>
        <v>0</v>
      </c>
      <c r="N259" s="11">
        <f>IF(L259=0,0,M259/L259)</f>
        <v>0</v>
      </c>
      <c r="O259" s="78">
        <f>'[13]Cumulative Stats'!F94</f>
        <v>0</v>
      </c>
      <c r="P259" s="78">
        <f>'[13]Cumulative Stats'!G94</f>
        <v>0</v>
      </c>
      <c r="Q259" s="78">
        <f>'[13]Cumulative Stats'!H94</f>
        <v>0</v>
      </c>
      <c r="R259" s="16">
        <f>+L259/PASSING!$B$1*16</f>
        <v>0</v>
      </c>
    </row>
    <row r="260" spans="1:18">
      <c r="A260" s="14" t="str">
        <f>'[8]Cumulative Stats'!A80</f>
        <v>Griese</v>
      </c>
      <c r="B260" s="14" t="str">
        <f>'[8]Cumulative Stats'!B80</f>
        <v>Mia</v>
      </c>
      <c r="C260" s="14">
        <f>'[8]Cumulative Stats'!C80</f>
        <v>0</v>
      </c>
      <c r="D260" s="14">
        <f>'[8]Cumulative Stats'!D80</f>
        <v>0</v>
      </c>
      <c r="E260" s="11">
        <f>IF(C260=0,0,D260/C260)</f>
        <v>0</v>
      </c>
      <c r="F260" s="14">
        <f>'[8]Cumulative Stats'!F80</f>
        <v>0</v>
      </c>
      <c r="G260" s="14">
        <f>'[8]Cumulative Stats'!G80</f>
        <v>0</v>
      </c>
      <c r="H260" s="14">
        <f>'[8]Cumulative Stats'!H80</f>
        <v>0</v>
      </c>
      <c r="I260" s="14">
        <f>IF(C260&gt;0,1,0)</f>
        <v>0</v>
      </c>
      <c r="J260" t="str">
        <f>'[28]Cumulative Stats'!A90</f>
        <v>Anderson</v>
      </c>
      <c r="K260" t="s">
        <v>200</v>
      </c>
      <c r="L260">
        <f>'[28]Cumulative Stats'!C90</f>
        <v>0</v>
      </c>
      <c r="M260">
        <f>'[28]Cumulative Stats'!D90</f>
        <v>0</v>
      </c>
      <c r="N260" s="11">
        <f>IF(L260=0,0,M260/L260)</f>
        <v>0</v>
      </c>
      <c r="O260">
        <f>'[28]Cumulative Stats'!F90</f>
        <v>0</v>
      </c>
      <c r="P260">
        <f>'[28]Cumulative Stats'!G90</f>
        <v>0</v>
      </c>
      <c r="Q260">
        <f>'[28]Cumulative Stats'!H90</f>
        <v>0</v>
      </c>
      <c r="R260" s="16">
        <f>+L260/PASSING!$B$1*16</f>
        <v>0</v>
      </c>
    </row>
    <row r="261" spans="1:18">
      <c r="A261" t="str">
        <f>'[11]Cumulative Stats'!A80</f>
        <v>Hart</v>
      </c>
      <c r="B261" t="str">
        <f>'[11]Cumulative Stats'!B80</f>
        <v>Oak</v>
      </c>
      <c r="C261">
        <f>'[11]Cumulative Stats'!C80</f>
        <v>0</v>
      </c>
      <c r="D261">
        <f>'[11]Cumulative Stats'!D80</f>
        <v>0</v>
      </c>
      <c r="E261" s="11">
        <f>IF(C261=0,0,D261/C261)</f>
        <v>0</v>
      </c>
      <c r="F261">
        <f>'[11]Cumulative Stats'!F80</f>
        <v>0</v>
      </c>
      <c r="G261">
        <f>'[11]Cumulative Stats'!G80</f>
        <v>0</v>
      </c>
      <c r="H261">
        <f>'[11]Cumulative Stats'!H80</f>
        <v>0</v>
      </c>
      <c r="I261" s="14">
        <f>IF(C261&gt;0,1,0)</f>
        <v>0</v>
      </c>
      <c r="J261" s="14" t="str">
        <f>'[16]Cumulative Stats'!A90</f>
        <v>Baschnagel</v>
      </c>
      <c r="K261" s="14" t="str">
        <f>'[16]Cumulative Stats'!B90</f>
        <v>Chi</v>
      </c>
      <c r="L261" s="14">
        <f>'[16]Cumulative Stats'!C90</f>
        <v>0</v>
      </c>
      <c r="M261" s="14">
        <f>'[16]Cumulative Stats'!D90</f>
        <v>0</v>
      </c>
      <c r="N261" s="11">
        <f>IF(L261=0,0,M261/L261)</f>
        <v>0</v>
      </c>
      <c r="O261" s="14">
        <f>'[16]Cumulative Stats'!F90</f>
        <v>0</v>
      </c>
      <c r="P261" s="14">
        <f>'[16]Cumulative Stats'!G90</f>
        <v>0</v>
      </c>
      <c r="Q261" s="14">
        <f>'[16]Cumulative Stats'!H90</f>
        <v>0</v>
      </c>
      <c r="R261" s="16">
        <f>+L261/PASSING!$B$1*16</f>
        <v>0</v>
      </c>
    </row>
    <row r="262" spans="1:18">
      <c r="A262" t="str">
        <f>'[28]Cumulative Stats'!A79</f>
        <v>Haynes</v>
      </c>
      <c r="B262" t="str">
        <f>'[28]Cumulative Stats'!B79</f>
        <v>Was</v>
      </c>
      <c r="C262">
        <f>'[28]Cumulative Stats'!C79</f>
        <v>0</v>
      </c>
      <c r="D262">
        <f>'[28]Cumulative Stats'!D79</f>
        <v>0</v>
      </c>
      <c r="E262" s="11">
        <f>IF(C262=0,0,D262/C262)</f>
        <v>0</v>
      </c>
      <c r="F262">
        <f>'[28]Cumulative Stats'!F79</f>
        <v>0</v>
      </c>
      <c r="G262">
        <f>'[28]Cumulative Stats'!G79</f>
        <v>0</v>
      </c>
      <c r="H262">
        <f>'[28]Cumulative Stats'!H79</f>
        <v>0</v>
      </c>
      <c r="I262" s="14">
        <f>IF(C262&gt;0,1,0)</f>
        <v>0</v>
      </c>
      <c r="J262" t="str">
        <f>'[25]Cumulative Stats'!A95</f>
        <v>Bell,G</v>
      </c>
      <c r="K262" t="str">
        <f>'[25]Cumulative Stats'!B95</f>
        <v>StL</v>
      </c>
      <c r="L262">
        <f>'[25]Cumulative Stats'!C95</f>
        <v>0</v>
      </c>
      <c r="M262">
        <f>'[25]Cumulative Stats'!D95</f>
        <v>0</v>
      </c>
      <c r="N262" s="11">
        <f>IF(L262=0,0,M262/L262)</f>
        <v>0</v>
      </c>
      <c r="O262">
        <f>'[25]Cumulative Stats'!F95</f>
        <v>0</v>
      </c>
      <c r="P262">
        <f>'[25]Cumulative Stats'!G95</f>
        <v>0</v>
      </c>
      <c r="Q262">
        <f>'[25]Cumulative Stats'!H95</f>
        <v>0</v>
      </c>
      <c r="R262" s="16">
        <f>+L262/PASSING!$B$1*16</f>
        <v>0</v>
      </c>
    </row>
    <row r="263" spans="1:18">
      <c r="A263" s="14" t="str">
        <f>'[3]Cumulative Stats'!A84</f>
        <v>Hertel</v>
      </c>
      <c r="B263" s="14" t="str">
        <f>'[3]Cumulative Stats'!B84</f>
        <v>Cin</v>
      </c>
      <c r="C263" s="14">
        <f>'[3]Cumulative Stats'!C84</f>
        <v>0</v>
      </c>
      <c r="D263" s="14">
        <f>'[3]Cumulative Stats'!D84</f>
        <v>0</v>
      </c>
      <c r="E263" s="11">
        <f>IF(C263=0,0,D263/C263)</f>
        <v>0</v>
      </c>
      <c r="F263" s="14">
        <f>'[3]Cumulative Stats'!F84</f>
        <v>0</v>
      </c>
      <c r="G263" s="14">
        <f>'[3]Cumulative Stats'!G84</f>
        <v>0</v>
      </c>
      <c r="H263" s="14">
        <f>'[3]Cumulative Stats'!H84</f>
        <v>0</v>
      </c>
      <c r="I263" s="14">
        <f>IF(C263&gt;0,1,0)</f>
        <v>0</v>
      </c>
      <c r="J263" t="str">
        <f>'[14]Cumulative Stats'!A90</f>
        <v>Benjamin</v>
      </c>
      <c r="K263" t="str">
        <f>'[14]Cumulative Stats'!B90</f>
        <v>Sea</v>
      </c>
      <c r="L263">
        <f>'[14]Cumulative Stats'!C90</f>
        <v>0</v>
      </c>
      <c r="M263">
        <f>'[14]Cumulative Stats'!D90</f>
        <v>0</v>
      </c>
      <c r="N263" s="11">
        <f>IF(L263=0,0,M263/L263)</f>
        <v>0</v>
      </c>
      <c r="O263">
        <f>'[14]Cumulative Stats'!F90</f>
        <v>0</v>
      </c>
      <c r="P263">
        <f>'[14]Cumulative Stats'!G90</f>
        <v>0</v>
      </c>
      <c r="Q263">
        <f>'[14]Cumulative Stats'!H90</f>
        <v>0</v>
      </c>
      <c r="R263" s="16">
        <f>+L263/PASSING!$B$1*16</f>
        <v>0</v>
      </c>
    </row>
    <row r="264" spans="1:18">
      <c r="A264" s="14" t="str">
        <f>'[4]Cumulative Stats'!A78</f>
        <v>Hill</v>
      </c>
      <c r="B264" s="14" t="str">
        <f>'[4]Cumulative Stats'!B78</f>
        <v>Cle</v>
      </c>
      <c r="C264" s="14">
        <f>'[4]Cumulative Stats'!C78</f>
        <v>0</v>
      </c>
      <c r="D264" s="14">
        <f>'[4]Cumulative Stats'!D78</f>
        <v>0</v>
      </c>
      <c r="E264" s="11">
        <f>IF(C264=0,0,D264/C264)</f>
        <v>0</v>
      </c>
      <c r="F264" s="14">
        <f>'[4]Cumulative Stats'!F78</f>
        <v>0</v>
      </c>
      <c r="G264" s="14">
        <f>'[4]Cumulative Stats'!G78</f>
        <v>0</v>
      </c>
      <c r="H264" s="14">
        <f>'[4]Cumulative Stats'!H78</f>
        <v>0</v>
      </c>
      <c r="I264" s="14">
        <f>IF(C264&gt;0,1,0)</f>
        <v>0</v>
      </c>
      <c r="J264" s="78" t="str">
        <f>'[24]Cumulative Stats'!A95</f>
        <v>Betterson</v>
      </c>
      <c r="K264" s="78" t="str">
        <f>'[24]Cumulative Stats'!B95</f>
        <v>Phi</v>
      </c>
      <c r="L264" s="78">
        <f>'[24]Cumulative Stats'!C95</f>
        <v>0</v>
      </c>
      <c r="M264" s="78">
        <f>'[24]Cumulative Stats'!D95</f>
        <v>0</v>
      </c>
      <c r="N264" s="11">
        <f>IF(L264=0,0,M264/L264)</f>
        <v>0</v>
      </c>
      <c r="O264" s="78">
        <f>'[24]Cumulative Stats'!F95</f>
        <v>0</v>
      </c>
      <c r="P264" s="78">
        <f>'[24]Cumulative Stats'!G95</f>
        <v>0</v>
      </c>
      <c r="Q264" s="78">
        <f>'[24]Cumulative Stats'!H95</f>
        <v>0</v>
      </c>
      <c r="R264" s="16">
        <f>+L264/PASSING!$B$1*16</f>
        <v>0</v>
      </c>
    </row>
    <row r="265" spans="1:18">
      <c r="A265" t="str">
        <f>'[22]Cumulative Stats'!A81</f>
        <v>Holmes</v>
      </c>
      <c r="B265" t="str">
        <f>'[22]Cumulative Stats'!B81</f>
        <v>NO</v>
      </c>
      <c r="C265">
        <f>'[22]Cumulative Stats'!C81</f>
        <v>0</v>
      </c>
      <c r="D265">
        <f>'[22]Cumulative Stats'!D81</f>
        <v>0</v>
      </c>
      <c r="E265" s="11">
        <f>IF(C265=0,0,D265/C265)</f>
        <v>0</v>
      </c>
      <c r="F265">
        <f>'[22]Cumulative Stats'!F81</f>
        <v>0</v>
      </c>
      <c r="G265">
        <f>'[22]Cumulative Stats'!G81</f>
        <v>0</v>
      </c>
      <c r="H265">
        <f>'[22]Cumulative Stats'!H81</f>
        <v>0</v>
      </c>
      <c r="I265" s="14">
        <f>IF(C265&gt;0,1,0)</f>
        <v>0</v>
      </c>
      <c r="J265" s="78" t="str">
        <f>'[26]Cumulative Stats'!A90</f>
        <v>Boyd</v>
      </c>
      <c r="K265" s="78" t="s">
        <v>221</v>
      </c>
      <c r="L265" s="78">
        <f>'[26]Cumulative Stats'!C90</f>
        <v>0</v>
      </c>
      <c r="M265" s="78">
        <f>'[26]Cumulative Stats'!D90</f>
        <v>0</v>
      </c>
      <c r="N265" s="11">
        <f>IF(L265=0,0,M265/L265)</f>
        <v>0</v>
      </c>
      <c r="O265" s="78">
        <f>'[26]Cumulative Stats'!F90</f>
        <v>0</v>
      </c>
      <c r="P265" s="78">
        <f>'[26]Cumulative Stats'!G90</f>
        <v>0</v>
      </c>
      <c r="Q265" s="78">
        <f>'[26]Cumulative Stats'!H90</f>
        <v>0</v>
      </c>
      <c r="R265" s="16">
        <f>+L265/PASSING!$B$1*16</f>
        <v>0</v>
      </c>
    </row>
    <row r="266" spans="1:18">
      <c r="A266" t="str">
        <f>'[11]Cumulative Stats'!A81</f>
        <v>Humm</v>
      </c>
      <c r="B266" t="str">
        <f>'[11]Cumulative Stats'!B81</f>
        <v>Oak</v>
      </c>
      <c r="C266">
        <f>'[11]Cumulative Stats'!C81</f>
        <v>0</v>
      </c>
      <c r="D266">
        <f>'[11]Cumulative Stats'!D81</f>
        <v>0</v>
      </c>
      <c r="E266" s="11">
        <f>IF(C266=0,0,D266/C266)</f>
        <v>0</v>
      </c>
      <c r="F266">
        <f>'[11]Cumulative Stats'!F81</f>
        <v>0</v>
      </c>
      <c r="G266">
        <f>'[11]Cumulative Stats'!G81</f>
        <v>0</v>
      </c>
      <c r="H266">
        <f>'[11]Cumulative Stats'!H81</f>
        <v>0</v>
      </c>
      <c r="I266" s="14">
        <f>IF(C266&gt;0,1,0)</f>
        <v>0</v>
      </c>
      <c r="J266" s="78" t="str">
        <f>'[12]Cumulative Stats'!A92</f>
        <v>Bradshaw</v>
      </c>
      <c r="K266" s="78" t="str">
        <f>'[12]Cumulative Stats'!B92</f>
        <v>Pit</v>
      </c>
      <c r="L266" s="78">
        <f>'[12]Cumulative Stats'!C92</f>
        <v>0</v>
      </c>
      <c r="M266" s="78">
        <f>'[12]Cumulative Stats'!D92</f>
        <v>0</v>
      </c>
      <c r="N266" s="11">
        <f>IF(L266=0,0,M266/L266)</f>
        <v>0</v>
      </c>
      <c r="O266" s="78">
        <f>'[12]Cumulative Stats'!F92</f>
        <v>0</v>
      </c>
      <c r="P266" s="78">
        <f>'[12]Cumulative Stats'!G92</f>
        <v>0</v>
      </c>
      <c r="Q266" s="78">
        <f>'[12]Cumulative Stats'!H92</f>
        <v>0</v>
      </c>
      <c r="R266" s="16">
        <f>+L266/PASSING!$B$1*16</f>
        <v>0</v>
      </c>
    </row>
    <row r="267" spans="1:18">
      <c r="A267" s="14" t="str">
        <f>'[2]Cumulative Stats'!A81</f>
        <v>Jackson</v>
      </c>
      <c r="B267" s="14" t="str">
        <f>'[2]Cumulative Stats'!B81</f>
        <v>Buf</v>
      </c>
      <c r="C267" s="14">
        <f>'[2]Cumulative Stats'!C81</f>
        <v>0</v>
      </c>
      <c r="D267" s="14">
        <f>'[2]Cumulative Stats'!D81</f>
        <v>0</v>
      </c>
      <c r="E267" s="11">
        <f>IF(C267=0,0,D267/C267)</f>
        <v>0</v>
      </c>
      <c r="F267" s="14">
        <f>'[2]Cumulative Stats'!F81</f>
        <v>0</v>
      </c>
      <c r="G267" s="14">
        <f>'[2]Cumulative Stats'!G81</f>
        <v>0</v>
      </c>
      <c r="H267" s="14">
        <f>'[2]Cumulative Stats'!H81</f>
        <v>0</v>
      </c>
      <c r="I267" s="14">
        <f>IF(C267&gt;0,1,0)</f>
        <v>0</v>
      </c>
      <c r="J267" s="78" t="str">
        <f>'[13]Cumulative Stats'!A97</f>
        <v>Burton</v>
      </c>
      <c r="K267" s="78" t="str">
        <f>'[13]Cumulative Stats'!B97</f>
        <v>SD</v>
      </c>
      <c r="L267" s="78">
        <f>'[13]Cumulative Stats'!C97</f>
        <v>0</v>
      </c>
      <c r="M267" s="78">
        <f>'[13]Cumulative Stats'!D97</f>
        <v>0</v>
      </c>
      <c r="N267" s="11">
        <f>IF(L267=0,0,M267/L267)</f>
        <v>0</v>
      </c>
      <c r="O267" s="78">
        <f>'[13]Cumulative Stats'!F97</f>
        <v>0</v>
      </c>
      <c r="P267" s="78">
        <f>'[13]Cumulative Stats'!G97</f>
        <v>0</v>
      </c>
      <c r="Q267" s="78">
        <f>'[13]Cumulative Stats'!H97</f>
        <v>0</v>
      </c>
      <c r="R267" s="16">
        <f>+L267/PASSING!$B$1*16</f>
        <v>0</v>
      </c>
    </row>
    <row r="268" spans="1:18">
      <c r="A268" t="str">
        <f>'[13]Cumulative Stats'!A81</f>
        <v>Jefferson</v>
      </c>
      <c r="B268" t="str">
        <f>'[13]Cumulative Stats'!B81</f>
        <v>SD</v>
      </c>
      <c r="C268">
        <f>'[13]Cumulative Stats'!C81</f>
        <v>0</v>
      </c>
      <c r="D268">
        <f>'[13]Cumulative Stats'!D81</f>
        <v>0</v>
      </c>
      <c r="E268" s="11">
        <f>IF(C268=0,0,D268/C268)</f>
        <v>0</v>
      </c>
      <c r="F268">
        <f>'[13]Cumulative Stats'!F81</f>
        <v>0</v>
      </c>
      <c r="G268">
        <f>'[13]Cumulative Stats'!G81</f>
        <v>0</v>
      </c>
      <c r="H268">
        <f>'[13]Cumulative Stats'!H81</f>
        <v>0</v>
      </c>
      <c r="I268" s="14">
        <f>IF(C268&gt;0,1,0)</f>
        <v>0</v>
      </c>
      <c r="J268" s="14" t="str">
        <f>'[9]Cumulative Stats'!A90</f>
        <v>Calhoun</v>
      </c>
      <c r="K268" s="14" t="str">
        <f>'[9]Cumulative Stats'!B90</f>
        <v>NE</v>
      </c>
      <c r="L268" s="14">
        <f>'[9]Cumulative Stats'!C90</f>
        <v>0</v>
      </c>
      <c r="M268" s="14">
        <f>'[9]Cumulative Stats'!D90</f>
        <v>0</v>
      </c>
      <c r="N268" s="11">
        <f>IF(L268=0,0,M268/L268)</f>
        <v>0</v>
      </c>
      <c r="O268" s="14">
        <f>'[9]Cumulative Stats'!F90</f>
        <v>0</v>
      </c>
      <c r="P268" s="14">
        <f>'[9]Cumulative Stats'!G90</f>
        <v>0</v>
      </c>
      <c r="Q268" s="14">
        <f>'[9]Cumulative Stats'!H90</f>
        <v>0</v>
      </c>
      <c r="R268" s="16">
        <f>+L268/PASSING!$B$1*16</f>
        <v>0</v>
      </c>
    </row>
    <row r="269" spans="1:18">
      <c r="A269" t="str">
        <f>'[23]Cumulative Stats'!A81</f>
        <v>Jennings</v>
      </c>
      <c r="B269" t="str">
        <f>'[23]Cumulative Stats'!B81</f>
        <v>NYG</v>
      </c>
      <c r="C269">
        <f>'[23]Cumulative Stats'!C81</f>
        <v>0</v>
      </c>
      <c r="D269">
        <f>'[23]Cumulative Stats'!D81</f>
        <v>0</v>
      </c>
      <c r="E269" s="11">
        <f>IF(C269=0,0,D269/C269)</f>
        <v>0</v>
      </c>
      <c r="F269">
        <f>'[23]Cumulative Stats'!F81</f>
        <v>0</v>
      </c>
      <c r="G269">
        <f>'[23]Cumulative Stats'!G81</f>
        <v>0</v>
      </c>
      <c r="H269">
        <f>'[23]Cumulative Stats'!H81</f>
        <v>0</v>
      </c>
      <c r="I269" s="14">
        <f>IF(C269&gt;0,1,0)</f>
        <v>0</v>
      </c>
      <c r="J269" t="str">
        <f>'[25]Cumulative Stats'!A96</f>
        <v>Chandler</v>
      </c>
      <c r="K269" t="s">
        <v>222</v>
      </c>
      <c r="L269">
        <f>'[25]Cumulative Stats'!C96</f>
        <v>0</v>
      </c>
      <c r="M269">
        <f>'[25]Cumulative Stats'!D96</f>
        <v>0</v>
      </c>
      <c r="N269" s="11">
        <f>IF(L269=0,0,M269/L269)</f>
        <v>0</v>
      </c>
      <c r="O269">
        <f>'[25]Cumulative Stats'!F96</f>
        <v>0</v>
      </c>
      <c r="P269">
        <f>'[25]Cumulative Stats'!G96</f>
        <v>0</v>
      </c>
      <c r="Q269">
        <f>'[25]Cumulative Stats'!H96</f>
        <v>0</v>
      </c>
      <c r="R269" s="16">
        <f>+L269/PASSING!$B$1*16</f>
        <v>0</v>
      </c>
    </row>
    <row r="270" spans="1:18">
      <c r="A270" t="str">
        <f>'[21]Cumulative Stats'!A78</f>
        <v>Johnson</v>
      </c>
      <c r="B270" t="str">
        <f>'[21]Cumulative Stats'!B78</f>
        <v>Min</v>
      </c>
      <c r="C270">
        <f>'[21]Cumulative Stats'!C78</f>
        <v>0</v>
      </c>
      <c r="D270">
        <f>'[21]Cumulative Stats'!D78</f>
        <v>0</v>
      </c>
      <c r="E270" s="11">
        <f>IF(C270=0,0,D270/C270)</f>
        <v>0</v>
      </c>
      <c r="F270">
        <f>'[21]Cumulative Stats'!F78</f>
        <v>0</v>
      </c>
      <c r="G270">
        <f>'[21]Cumulative Stats'!G78</f>
        <v>0</v>
      </c>
      <c r="H270">
        <f>'[21]Cumulative Stats'!H78</f>
        <v>0</v>
      </c>
      <c r="I270" s="14">
        <f>IF(C270&gt;0,1,0)</f>
        <v>0</v>
      </c>
      <c r="J270" t="str">
        <f>'[25]Cumulative Stats'!A97</f>
        <v>Childs</v>
      </c>
      <c r="K270" t="str">
        <f>'[25]Cumulative Stats'!B97</f>
        <v>StL</v>
      </c>
      <c r="L270">
        <f>'[25]Cumulative Stats'!C97</f>
        <v>0</v>
      </c>
      <c r="M270">
        <f>'[25]Cumulative Stats'!D97</f>
        <v>0</v>
      </c>
      <c r="N270" s="11">
        <f>IF(L270=0,0,M270/L270)</f>
        <v>0</v>
      </c>
      <c r="O270">
        <f>'[25]Cumulative Stats'!F97</f>
        <v>0</v>
      </c>
      <c r="P270">
        <f>'[25]Cumulative Stats'!G97</f>
        <v>0</v>
      </c>
      <c r="Q270">
        <f>'[25]Cumulative Stats'!H97</f>
        <v>0</v>
      </c>
      <c r="R270" s="16">
        <f>+L270/PASSING!$B$1*16</f>
        <v>0</v>
      </c>
    </row>
    <row r="271" spans="1:18">
      <c r="A271" s="14" t="str">
        <f>'[1]Cumulative Stats'!A78</f>
        <v>Jones</v>
      </c>
      <c r="B271" s="14" t="str">
        <f>'[1]Cumulative Stats'!B78</f>
        <v>Bal</v>
      </c>
      <c r="C271" s="14">
        <f>'[1]Cumulative Stats'!C78</f>
        <v>0</v>
      </c>
      <c r="D271" s="14">
        <f>'[1]Cumulative Stats'!D78</f>
        <v>0</v>
      </c>
      <c r="E271" s="11">
        <f>IF(C271=0,0,D271/C271)</f>
        <v>0</v>
      </c>
      <c r="F271" s="14">
        <f>'[1]Cumulative Stats'!F78</f>
        <v>0</v>
      </c>
      <c r="G271" s="14">
        <f>'[1]Cumulative Stats'!G78</f>
        <v>0</v>
      </c>
      <c r="H271" s="14">
        <f>'[1]Cumulative Stats'!H78</f>
        <v>0</v>
      </c>
      <c r="I271" s="14">
        <f>IF(C271&gt;0,1,0)</f>
        <v>0</v>
      </c>
      <c r="J271" s="14" t="str">
        <f>'[16]Cumulative Stats'!A91</f>
        <v>Cobb</v>
      </c>
      <c r="K271" s="14" t="str">
        <f>'[16]Cumulative Stats'!B91</f>
        <v>Chi</v>
      </c>
      <c r="L271" s="14">
        <f>'[16]Cumulative Stats'!C91</f>
        <v>0</v>
      </c>
      <c r="M271" s="14">
        <f>'[16]Cumulative Stats'!D91</f>
        <v>0</v>
      </c>
      <c r="N271" s="11">
        <f>IF(L271=0,0,M271/L271)</f>
        <v>0</v>
      </c>
      <c r="O271" s="14">
        <f>'[16]Cumulative Stats'!F91</f>
        <v>0</v>
      </c>
      <c r="P271" s="14">
        <f>'[16]Cumulative Stats'!G91</f>
        <v>0</v>
      </c>
      <c r="Q271" s="14">
        <f>'[16]Cumulative Stats'!H91</f>
        <v>0</v>
      </c>
      <c r="R271" s="16">
        <f>+L271/PASSING!$B$1*16</f>
        <v>0</v>
      </c>
    </row>
    <row r="272" spans="1:18">
      <c r="A272" t="str">
        <f>'[23]Cumulative Stats'!A82</f>
        <v>Kelley</v>
      </c>
      <c r="B272" t="str">
        <f>'[23]Cumulative Stats'!B82</f>
        <v>NYG</v>
      </c>
      <c r="C272">
        <f>'[23]Cumulative Stats'!C82</f>
        <v>0</v>
      </c>
      <c r="D272">
        <f>'[23]Cumulative Stats'!D82</f>
        <v>0</v>
      </c>
      <c r="E272" s="11">
        <f>IF(C272=0,0,D272/C272)</f>
        <v>0</v>
      </c>
      <c r="F272">
        <f>'[23]Cumulative Stats'!F82</f>
        <v>0</v>
      </c>
      <c r="G272">
        <f>'[23]Cumulative Stats'!G82</f>
        <v>0</v>
      </c>
      <c r="H272">
        <f>'[23]Cumulative Stats'!H82</f>
        <v>0</v>
      </c>
      <c r="I272" s="14">
        <f>IF(C272&gt;0,1,0)</f>
        <v>0</v>
      </c>
      <c r="J272" s="14" t="str">
        <f>'[19]Cumulative Stats'!A90</f>
        <v>Culbreath</v>
      </c>
      <c r="K272" s="14" t="str">
        <f>'[19]Cumulative Stats'!B90</f>
        <v>GB</v>
      </c>
      <c r="L272" s="14">
        <f>'[19]Cumulative Stats'!C90</f>
        <v>0</v>
      </c>
      <c r="M272" s="14">
        <f>'[19]Cumulative Stats'!D90</f>
        <v>0</v>
      </c>
      <c r="N272" s="11">
        <f>IF(L272=0,0,M272/L272)</f>
        <v>0</v>
      </c>
      <c r="O272" s="14">
        <f>'[19]Cumulative Stats'!F90</f>
        <v>0</v>
      </c>
      <c r="P272" s="14">
        <f>'[19]Cumulative Stats'!G90</f>
        <v>0</v>
      </c>
      <c r="Q272" s="14">
        <f>'[19]Cumulative Stats'!H90</f>
        <v>0</v>
      </c>
      <c r="R272" s="16">
        <f>+L272/PASSING!$B$1*16</f>
        <v>0</v>
      </c>
    </row>
    <row r="273" spans="1:18">
      <c r="A273" t="str">
        <f>'[28]Cumulative Stats'!A80</f>
        <v>Kilmer</v>
      </c>
      <c r="B273" t="str">
        <f>'[28]Cumulative Stats'!B80</f>
        <v>Was</v>
      </c>
      <c r="C273">
        <f>'[28]Cumulative Stats'!C80</f>
        <v>0</v>
      </c>
      <c r="D273">
        <f>'[28]Cumulative Stats'!D80</f>
        <v>0</v>
      </c>
      <c r="E273" s="11">
        <f>IF(C273=0,0,D273/C273)</f>
        <v>0</v>
      </c>
      <c r="F273">
        <f>'[28]Cumulative Stats'!F80</f>
        <v>0</v>
      </c>
      <c r="G273">
        <f>'[28]Cumulative Stats'!G80</f>
        <v>0</v>
      </c>
      <c r="H273">
        <f>'[28]Cumulative Stats'!H80</f>
        <v>0</v>
      </c>
      <c r="I273" s="14">
        <f>IF(C273&gt;0,1,0)</f>
        <v>0</v>
      </c>
      <c r="J273" s="14" t="str">
        <f>'[3]Cumulative Stats'!A96</f>
        <v>Davis</v>
      </c>
      <c r="K273" s="14" t="str">
        <f>'[3]Cumulative Stats'!B96</f>
        <v>Cin</v>
      </c>
      <c r="L273" s="14">
        <f>'[3]Cumulative Stats'!C96</f>
        <v>0</v>
      </c>
      <c r="M273" s="14">
        <f>'[3]Cumulative Stats'!D96</f>
        <v>0</v>
      </c>
      <c r="N273" s="11">
        <f>IF(L273=0,0,M273/L273)</f>
        <v>0</v>
      </c>
      <c r="O273" s="14">
        <f>'[3]Cumulative Stats'!F96</f>
        <v>0</v>
      </c>
      <c r="P273" s="14">
        <f>'[3]Cumulative Stats'!G96</f>
        <v>0</v>
      </c>
      <c r="Q273" s="14">
        <f>'[3]Cumulative Stats'!H96</f>
        <v>0</v>
      </c>
      <c r="R273" s="16">
        <f>+L273/PASSING!$B$1*16</f>
        <v>0</v>
      </c>
    </row>
    <row r="274" spans="1:18">
      <c r="A274" t="str">
        <f>'[12]Cumulative Stats'!A80</f>
        <v>Kruczek</v>
      </c>
      <c r="B274" t="str">
        <f>'[12]Cumulative Stats'!B80</f>
        <v>Pit</v>
      </c>
      <c r="C274">
        <f>'[12]Cumulative Stats'!C80</f>
        <v>0</v>
      </c>
      <c r="D274">
        <f>'[12]Cumulative Stats'!D80</f>
        <v>0</v>
      </c>
      <c r="E274" s="11">
        <f>IF(C274=0,0,D274/C274)</f>
        <v>0</v>
      </c>
      <c r="F274">
        <f>'[12]Cumulative Stats'!F80</f>
        <v>0</v>
      </c>
      <c r="G274">
        <f>'[12]Cumulative Stats'!G80</f>
        <v>0</v>
      </c>
      <c r="H274">
        <f>'[12]Cumulative Stats'!H80</f>
        <v>0</v>
      </c>
      <c r="I274" s="14">
        <f>IF(C274&gt;0,1,0)</f>
        <v>0</v>
      </c>
      <c r="J274" s="14" t="str">
        <f>'[20]Cumulative Stats'!A96</f>
        <v>Dennard</v>
      </c>
      <c r="K274" s="14" t="str">
        <f>'[20]Cumulative Stats'!B96</f>
        <v>LA</v>
      </c>
      <c r="L274" s="14">
        <f>'[20]Cumulative Stats'!C96</f>
        <v>0</v>
      </c>
      <c r="M274" s="14">
        <f>'[20]Cumulative Stats'!D96</f>
        <v>0</v>
      </c>
      <c r="N274" s="11">
        <f>IF(L274=0,0,M274/L274)</f>
        <v>0</v>
      </c>
      <c r="O274" s="14">
        <f>'[20]Cumulative Stats'!F96</f>
        <v>0</v>
      </c>
      <c r="P274" s="14">
        <f>'[20]Cumulative Stats'!G96</f>
        <v>0</v>
      </c>
      <c r="Q274" s="14">
        <f>'[20]Cumulative Stats'!H96</f>
        <v>0</v>
      </c>
      <c r="R274" s="16">
        <f>+L274/PASSING!$B$1*16</f>
        <v>0</v>
      </c>
    </row>
    <row r="275" spans="1:18">
      <c r="A275" t="str">
        <f>'[24]Cumulative Stats'!A85</f>
        <v>LeMaster</v>
      </c>
      <c r="B275" t="str">
        <f>'[24]Cumulative Stats'!B85</f>
        <v>Phi</v>
      </c>
      <c r="C275">
        <f>'[24]Cumulative Stats'!C85</f>
        <v>0</v>
      </c>
      <c r="D275">
        <f>'[24]Cumulative Stats'!D85</f>
        <v>0</v>
      </c>
      <c r="E275" s="11">
        <f>IF(C275=0,0,D275/C275)</f>
        <v>0</v>
      </c>
      <c r="F275">
        <f>'[24]Cumulative Stats'!F85</f>
        <v>0</v>
      </c>
      <c r="G275">
        <f>'[24]Cumulative Stats'!G85</f>
        <v>0</v>
      </c>
      <c r="H275">
        <f>'[24]Cumulative Stats'!H85</f>
        <v>0</v>
      </c>
      <c r="I275" s="14">
        <f>IF(C275&gt;0,1,0)</f>
        <v>0</v>
      </c>
      <c r="J275" t="str">
        <f>'[27]Cumulative Stats'!A93</f>
        <v>DuBose</v>
      </c>
      <c r="K275" t="str">
        <f>'[27]Cumulative Stats'!B93</f>
        <v>TB</v>
      </c>
      <c r="L275">
        <f>'[27]Cumulative Stats'!C93</f>
        <v>0</v>
      </c>
      <c r="M275">
        <f>'[27]Cumulative Stats'!D93</f>
        <v>0</v>
      </c>
      <c r="N275" s="11">
        <f>IF(L275=0,0,M275/L275)</f>
        <v>0</v>
      </c>
      <c r="O275">
        <f>'[27]Cumulative Stats'!F93</f>
        <v>0</v>
      </c>
      <c r="P275">
        <f>'[27]Cumulative Stats'!G93</f>
        <v>0</v>
      </c>
      <c r="Q275">
        <f>'[27]Cumulative Stats'!H93</f>
        <v>0</v>
      </c>
      <c r="R275" s="16">
        <f>+L275/PASSING!$B$1*16</f>
        <v>0</v>
      </c>
    </row>
    <row r="276" spans="1:18">
      <c r="A276" t="str">
        <f>'[25]Cumulative Stats'!A83</f>
        <v>Little</v>
      </c>
      <c r="B276" t="str">
        <f>'[25]Cumulative Stats'!B83</f>
        <v>StL</v>
      </c>
      <c r="C276">
        <f>'[25]Cumulative Stats'!C83</f>
        <v>0</v>
      </c>
      <c r="D276">
        <f>'[25]Cumulative Stats'!D83</f>
        <v>0</v>
      </c>
      <c r="E276" s="11">
        <f>IF(C276=0,0,D276/C276)</f>
        <v>0</v>
      </c>
      <c r="F276">
        <f>'[25]Cumulative Stats'!F83</f>
        <v>0</v>
      </c>
      <c r="G276">
        <f>'[25]Cumulative Stats'!G83</f>
        <v>0</v>
      </c>
      <c r="H276">
        <f>'[25]Cumulative Stats'!H83</f>
        <v>0</v>
      </c>
      <c r="I276" s="14">
        <f>IF(C276&gt;0,1,0)</f>
        <v>0</v>
      </c>
      <c r="J276" s="14" t="str">
        <f>'[6]Cumulative Stats'!A96</f>
        <v>Duncan</v>
      </c>
      <c r="K276" s="14" t="str">
        <f>'[6]Cumulative Stats'!B96</f>
        <v>Hou</v>
      </c>
      <c r="L276" s="14">
        <f>'[6]Cumulative Stats'!C96</f>
        <v>0</v>
      </c>
      <c r="M276" s="14">
        <f>'[6]Cumulative Stats'!D96</f>
        <v>0</v>
      </c>
      <c r="N276" s="11">
        <f>IF(L276=0,0,M276/L276)</f>
        <v>0</v>
      </c>
      <c r="O276" s="14">
        <f>'[6]Cumulative Stats'!F96</f>
        <v>0</v>
      </c>
      <c r="P276" s="14">
        <f>'[6]Cumulative Stats'!G96</f>
        <v>0</v>
      </c>
      <c r="Q276" s="14">
        <f>'[6]Cumulative Stats'!H96</f>
        <v>0</v>
      </c>
      <c r="R276" s="16">
        <f>+L276/PASSING!$B$1*16</f>
        <v>0</v>
      </c>
    </row>
    <row r="277" spans="1:18">
      <c r="A277" s="14" t="str">
        <f>'[19]Cumulative Stats'!A80</f>
        <v>Lofton</v>
      </c>
      <c r="B277" s="14" t="str">
        <f>'[19]Cumulative Stats'!B80</f>
        <v>GB</v>
      </c>
      <c r="C277" s="14">
        <f>'[19]Cumulative Stats'!C80</f>
        <v>0</v>
      </c>
      <c r="D277" s="14">
        <f>'[19]Cumulative Stats'!D80</f>
        <v>0</v>
      </c>
      <c r="E277" s="11">
        <f>IF(C277=0,0,D277/C277)</f>
        <v>0</v>
      </c>
      <c r="F277" s="14">
        <f>'[19]Cumulative Stats'!F80</f>
        <v>0</v>
      </c>
      <c r="G277" s="14">
        <f>'[19]Cumulative Stats'!G80</f>
        <v>0</v>
      </c>
      <c r="H277" s="14">
        <f>'[19]Cumulative Stats'!H80</f>
        <v>0</v>
      </c>
      <c r="I277" s="14">
        <f>IF(C277&gt;0,1,0)</f>
        <v>0</v>
      </c>
      <c r="J277" s="78" t="str">
        <f>'[16]Cumulative Stats'!A92</f>
        <v>Earl</v>
      </c>
      <c r="K277" s="14" t="str">
        <f>'[16]Cumulative Stats'!B92</f>
        <v>Chi</v>
      </c>
      <c r="L277" s="14">
        <f>'[16]Cumulative Stats'!C92</f>
        <v>0</v>
      </c>
      <c r="M277" s="14">
        <f>'[16]Cumulative Stats'!D92</f>
        <v>0</v>
      </c>
      <c r="N277" s="11">
        <f>IF(L277=0,0,M277/L277)</f>
        <v>0</v>
      </c>
      <c r="O277" s="14">
        <f>'[16]Cumulative Stats'!F92</f>
        <v>0</v>
      </c>
      <c r="P277" s="14">
        <f>'[16]Cumulative Stats'!G92</f>
        <v>0</v>
      </c>
      <c r="Q277" s="14">
        <f>'[16]Cumulative Stats'!H92</f>
        <v>0</v>
      </c>
      <c r="R277" s="16">
        <f>+L277/PASSING!$B$1*16</f>
        <v>0</v>
      </c>
    </row>
    <row r="278" spans="1:18">
      <c r="A278" t="str">
        <f>'[13]Cumulative Stats'!A83</f>
        <v>McCrary</v>
      </c>
      <c r="B278" t="s">
        <v>202</v>
      </c>
      <c r="C278">
        <f>'[13]Cumulative Stats'!C83</f>
        <v>0</v>
      </c>
      <c r="D278">
        <f>'[13]Cumulative Stats'!D83</f>
        <v>0</v>
      </c>
      <c r="E278" s="11">
        <f>IF(C278=0,0,D278/C278)</f>
        <v>0</v>
      </c>
      <c r="F278">
        <f>'[13]Cumulative Stats'!F83</f>
        <v>0</v>
      </c>
      <c r="G278">
        <f>'[13]Cumulative Stats'!G83</f>
        <v>0</v>
      </c>
      <c r="H278">
        <f>'[13]Cumulative Stats'!H83</f>
        <v>0</v>
      </c>
      <c r="I278" s="14">
        <f>IF(C278&gt;0,1,0)</f>
        <v>0</v>
      </c>
      <c r="J278" s="14" t="str">
        <f>'[5]Cumulative Stats'!A93</f>
        <v>Egloff</v>
      </c>
      <c r="K278" s="14" t="str">
        <f>'[5]Cumulative Stats'!B93</f>
        <v>Den</v>
      </c>
      <c r="L278" s="14">
        <f>'[5]Cumulative Stats'!C93</f>
        <v>0</v>
      </c>
      <c r="M278" s="14">
        <f>'[5]Cumulative Stats'!D93</f>
        <v>0</v>
      </c>
      <c r="N278" s="11">
        <f>IF(L278=0,0,M278/L278)</f>
        <v>0</v>
      </c>
      <c r="O278" s="14">
        <f>'[5]Cumulative Stats'!F93</f>
        <v>0</v>
      </c>
      <c r="P278" s="14">
        <f>'[5]Cumulative Stats'!G93</f>
        <v>0</v>
      </c>
      <c r="Q278" s="14">
        <f>'[5]Cumulative Stats'!H93</f>
        <v>0</v>
      </c>
      <c r="R278" s="16">
        <f>+L278/PASSING!$B$1*16</f>
        <v>0</v>
      </c>
    </row>
    <row r="279" spans="1:18">
      <c r="A279" t="str">
        <f>'[20]Cumulative Stats'!A84</f>
        <v>McCutcheon</v>
      </c>
      <c r="B279" t="str">
        <f>'[20]Cumulative Stats'!B84</f>
        <v>LA</v>
      </c>
      <c r="C279">
        <f>'[20]Cumulative Stats'!C84</f>
        <v>0</v>
      </c>
      <c r="D279">
        <f>'[20]Cumulative Stats'!D84</f>
        <v>0</v>
      </c>
      <c r="E279" s="11">
        <f>IF(C279=0,0,D279/C279)</f>
        <v>0</v>
      </c>
      <c r="F279">
        <f>'[20]Cumulative Stats'!F84</f>
        <v>0</v>
      </c>
      <c r="G279">
        <f>'[20]Cumulative Stats'!G84</f>
        <v>0</v>
      </c>
      <c r="H279">
        <f>'[20]Cumulative Stats'!H84</f>
        <v>0</v>
      </c>
      <c r="I279" s="14">
        <f>IF(C279&gt;0,1,0)</f>
        <v>0</v>
      </c>
      <c r="J279" s="14" t="str">
        <f>'[3]Cumulative Stats'!A97</f>
        <v>Elliott</v>
      </c>
      <c r="K279" s="14" t="str">
        <f>'[3]Cumulative Stats'!B97</f>
        <v>Cin</v>
      </c>
      <c r="L279" s="14">
        <f>'[3]Cumulative Stats'!C97</f>
        <v>0</v>
      </c>
      <c r="M279" s="14">
        <f>'[3]Cumulative Stats'!D97</f>
        <v>0</v>
      </c>
      <c r="N279" s="11">
        <f>IF(L279=0,0,M279/L279)</f>
        <v>0</v>
      </c>
      <c r="O279" s="14">
        <f>'[3]Cumulative Stats'!F97</f>
        <v>0</v>
      </c>
      <c r="P279" s="14">
        <f>'[3]Cumulative Stats'!G97</f>
        <v>0</v>
      </c>
      <c r="Q279" s="14">
        <f>'[3]Cumulative Stats'!H97</f>
        <v>0</v>
      </c>
      <c r="R279" s="16">
        <f>+L279/PASSING!$B$1*16</f>
        <v>0</v>
      </c>
    </row>
    <row r="280" spans="1:18">
      <c r="A280" t="str">
        <f>'[28]Cumulative Stats'!A82</f>
        <v>McDaniel</v>
      </c>
      <c r="B280" t="str">
        <f>'[28]Cumulative Stats'!B82</f>
        <v>Was</v>
      </c>
      <c r="C280">
        <f>'[28]Cumulative Stats'!C82</f>
        <v>0</v>
      </c>
      <c r="D280">
        <f>'[28]Cumulative Stats'!D82</f>
        <v>0</v>
      </c>
      <c r="E280" s="11">
        <f>IF(C280=0,0,D280/C280)</f>
        <v>0</v>
      </c>
      <c r="F280">
        <f>'[28]Cumulative Stats'!F82</f>
        <v>0</v>
      </c>
      <c r="G280">
        <f>'[28]Cumulative Stats'!G82</f>
        <v>0</v>
      </c>
      <c r="H280">
        <f>'[28]Cumulative Stats'!H82</f>
        <v>0</v>
      </c>
      <c r="I280" s="14">
        <f>IF(C280&gt;0,1,0)</f>
        <v>0</v>
      </c>
      <c r="J280" s="14" t="str">
        <f>'[4]Cumulative Stats'!A91</f>
        <v>Feacher</v>
      </c>
      <c r="K280" s="14" t="str">
        <f>'[4]Cumulative Stats'!B91</f>
        <v>Cle</v>
      </c>
      <c r="L280" s="14">
        <f>'[4]Cumulative Stats'!C91</f>
        <v>0</v>
      </c>
      <c r="M280" s="14">
        <f>'[4]Cumulative Stats'!D91</f>
        <v>0</v>
      </c>
      <c r="N280" s="11">
        <f>IF(L280=0,0,M280/L280)</f>
        <v>0</v>
      </c>
      <c r="O280" s="14">
        <f>'[4]Cumulative Stats'!F91</f>
        <v>0</v>
      </c>
      <c r="P280" s="14">
        <f>'[4]Cumulative Stats'!G91</f>
        <v>0</v>
      </c>
      <c r="Q280" s="14">
        <f>'[4]Cumulative Stats'!H91</f>
        <v>0</v>
      </c>
      <c r="R280" s="16">
        <f>+L280/PASSING!$B$1*16</f>
        <v>0</v>
      </c>
    </row>
    <row r="281" spans="1:18">
      <c r="A281" t="str">
        <f>'[24]Cumulative Stats'!A86</f>
        <v>Michel</v>
      </c>
      <c r="B281" t="str">
        <f>'[24]Cumulative Stats'!B86</f>
        <v>Phi</v>
      </c>
      <c r="C281">
        <f>'[24]Cumulative Stats'!C86</f>
        <v>0</v>
      </c>
      <c r="D281">
        <f>'[24]Cumulative Stats'!D86</f>
        <v>0</v>
      </c>
      <c r="E281" s="11">
        <f>IF(C281=0,0,D281/C281)</f>
        <v>0</v>
      </c>
      <c r="F281">
        <f>'[24]Cumulative Stats'!F86</f>
        <v>0</v>
      </c>
      <c r="G281">
        <f>'[24]Cumulative Stats'!G86</f>
        <v>0</v>
      </c>
      <c r="H281">
        <f>'[24]Cumulative Stats'!H86</f>
        <v>0</v>
      </c>
      <c r="I281" s="14">
        <f>IF(C281&gt;0,1,0)</f>
        <v>0</v>
      </c>
      <c r="J281" s="14" t="str">
        <f>'[2]Cumulative Stats'!A93</f>
        <v>Ferguson</v>
      </c>
      <c r="K281" s="14" t="str">
        <f>'[2]Cumulative Stats'!B93</f>
        <v>Buf</v>
      </c>
      <c r="L281" s="14">
        <f>'[2]Cumulative Stats'!C93</f>
        <v>0</v>
      </c>
      <c r="M281" s="14">
        <f>'[2]Cumulative Stats'!D93</f>
        <v>0</v>
      </c>
      <c r="N281" s="11">
        <f>IF(L281=0,0,M281/L281)</f>
        <v>0</v>
      </c>
      <c r="O281" s="14">
        <f>'[2]Cumulative Stats'!F93</f>
        <v>0</v>
      </c>
      <c r="P281" s="14">
        <f>'[2]Cumulative Stats'!G93</f>
        <v>0</v>
      </c>
      <c r="Q281" s="14">
        <f>'[2]Cumulative Stats'!H93</f>
        <v>0</v>
      </c>
      <c r="R281" s="16">
        <f>+L281/PASSING!$B$1*16</f>
        <v>0</v>
      </c>
    </row>
    <row r="282" spans="1:18">
      <c r="A282" t="str">
        <f>'[20]Cumulative Stats'!A85</f>
        <v>Miller</v>
      </c>
      <c r="B282" t="str">
        <f>'[20]Cumulative Stats'!B85</f>
        <v>LA</v>
      </c>
      <c r="C282">
        <f>'[20]Cumulative Stats'!C85</f>
        <v>0</v>
      </c>
      <c r="D282">
        <f>'[20]Cumulative Stats'!D85</f>
        <v>0</v>
      </c>
      <c r="E282" s="11">
        <f>IF(C282=0,0,D282/C282)</f>
        <v>0</v>
      </c>
      <c r="F282">
        <f>'[20]Cumulative Stats'!F85</f>
        <v>0</v>
      </c>
      <c r="G282">
        <f>'[20]Cumulative Stats'!G85</f>
        <v>0</v>
      </c>
      <c r="H282">
        <f>'[20]Cumulative Stats'!H85</f>
        <v>0</v>
      </c>
      <c r="I282" s="14">
        <f>IF(C282&gt;0,1,0)</f>
        <v>0</v>
      </c>
      <c r="J282" s="14" t="str">
        <f>'[15]Cumulative Stats'!A93</f>
        <v>Franklin</v>
      </c>
      <c r="K282" s="14" t="str">
        <f>'[15]Cumulative Stats'!B93</f>
        <v>Atl</v>
      </c>
      <c r="L282" s="14">
        <f>'[15]Cumulative Stats'!C93</f>
        <v>0</v>
      </c>
      <c r="M282" s="14">
        <f>'[15]Cumulative Stats'!D93</f>
        <v>0</v>
      </c>
      <c r="N282" s="11">
        <f>IF(L282=0,0,M282/L282)</f>
        <v>0</v>
      </c>
      <c r="O282" s="14">
        <f>'[15]Cumulative Stats'!F93</f>
        <v>0</v>
      </c>
      <c r="P282" s="14">
        <f>'[15]Cumulative Stats'!G93</f>
        <v>0</v>
      </c>
      <c r="Q282" s="14">
        <f>'[15]Cumulative Stats'!H93</f>
        <v>0</v>
      </c>
      <c r="R282" s="16">
        <f>+L282/PASSING!$B$1*16</f>
        <v>0</v>
      </c>
    </row>
    <row r="283" spans="1:18">
      <c r="A283" s="14" t="str">
        <f>'[4]Cumulative Stats'!A80</f>
        <v>Miller,M</v>
      </c>
      <c r="B283" s="14" t="str">
        <f>'[4]Cumulative Stats'!B80</f>
        <v>Cle</v>
      </c>
      <c r="C283" s="14">
        <f>'[4]Cumulative Stats'!C80</f>
        <v>0</v>
      </c>
      <c r="D283" s="14">
        <f>'[4]Cumulative Stats'!D80</f>
        <v>0</v>
      </c>
      <c r="E283" s="11">
        <f>IF(C283=0,0,D283/C283)</f>
        <v>0</v>
      </c>
      <c r="F283" s="14">
        <f>'[4]Cumulative Stats'!F80</f>
        <v>0</v>
      </c>
      <c r="G283" s="14">
        <f>'[4]Cumulative Stats'!G80</f>
        <v>0</v>
      </c>
      <c r="H283" s="14">
        <f>'[4]Cumulative Stats'!H80</f>
        <v>0</v>
      </c>
      <c r="I283" s="14">
        <f>IF(C283&gt;0,1,0)</f>
        <v>0</v>
      </c>
      <c r="J283" s="78" t="str">
        <f>'[24]Cumulative Stats'!A98</f>
        <v>Franklin</v>
      </c>
      <c r="K283" s="78" t="str">
        <f>'[24]Cumulative Stats'!B98</f>
        <v>Phi</v>
      </c>
      <c r="L283" s="78">
        <f>'[24]Cumulative Stats'!C98</f>
        <v>0</v>
      </c>
      <c r="M283" s="78">
        <f>'[24]Cumulative Stats'!D98</f>
        <v>0</v>
      </c>
      <c r="N283" s="11">
        <f>IF(L283=0,0,M283/L283)</f>
        <v>0</v>
      </c>
      <c r="O283" s="78">
        <f>'[24]Cumulative Stats'!F98</f>
        <v>0</v>
      </c>
      <c r="P283" s="78">
        <f>'[24]Cumulative Stats'!G98</f>
        <v>0</v>
      </c>
      <c r="Q283" s="78">
        <f>'[24]Cumulative Stats'!H98</f>
        <v>0</v>
      </c>
      <c r="R283" s="16">
        <f>+L283/PASSING!$B$1*16</f>
        <v>0</v>
      </c>
    </row>
    <row r="284" spans="1:18">
      <c r="A284" s="14" t="str">
        <f>'[8]Cumulative Stats'!A83</f>
        <v>Moore,N</v>
      </c>
      <c r="B284" s="14" t="str">
        <f>'[8]Cumulative Stats'!B83</f>
        <v>Mia</v>
      </c>
      <c r="C284" s="14">
        <f>'[8]Cumulative Stats'!C83</f>
        <v>0</v>
      </c>
      <c r="D284" s="14">
        <f>'[8]Cumulative Stats'!D83</f>
        <v>0</v>
      </c>
      <c r="E284" s="11">
        <f>IF(C284=0,0,D284/C284)</f>
        <v>0</v>
      </c>
      <c r="F284" s="14">
        <f>'[8]Cumulative Stats'!F83</f>
        <v>0</v>
      </c>
      <c r="G284" s="14">
        <f>'[8]Cumulative Stats'!G83</f>
        <v>0</v>
      </c>
      <c r="H284" s="14">
        <f>'[8]Cumulative Stats'!H83</f>
        <v>0</v>
      </c>
      <c r="I284" s="14">
        <f>IF(C284&gt;0,1,0)</f>
        <v>0</v>
      </c>
      <c r="J284" s="14" t="str">
        <f>'[18]Cumulative Stats'!A96</f>
        <v>Gaines</v>
      </c>
      <c r="K284" s="14" t="str">
        <f>'[18]Cumulative Stats'!B96</f>
        <v>Det</v>
      </c>
      <c r="L284" s="14">
        <f>'[18]Cumulative Stats'!C96</f>
        <v>0</v>
      </c>
      <c r="M284" s="14">
        <f>'[18]Cumulative Stats'!D96</f>
        <v>0</v>
      </c>
      <c r="N284" s="11">
        <f>IF(L284=0,0,M284/L284)</f>
        <v>0</v>
      </c>
      <c r="O284" s="14">
        <f>'[18]Cumulative Stats'!F96</f>
        <v>0</v>
      </c>
      <c r="P284" s="14">
        <f>'[18]Cumulative Stats'!G96</f>
        <v>0</v>
      </c>
      <c r="Q284" s="14">
        <f>'[18]Cumulative Stats'!H96</f>
        <v>0</v>
      </c>
      <c r="R284" s="16">
        <f>+L284/PASSING!$B$1*16</f>
        <v>0</v>
      </c>
    </row>
    <row r="285" spans="1:18">
      <c r="A285" t="str">
        <f>'[9]Cumulative Stats'!A83</f>
        <v>Morgan</v>
      </c>
      <c r="B285" t="str">
        <f>'[9]Cumulative Stats'!B83</f>
        <v>NE</v>
      </c>
      <c r="C285">
        <f>'[9]Cumulative Stats'!C83</f>
        <v>0</v>
      </c>
      <c r="D285">
        <f>'[9]Cumulative Stats'!D83</f>
        <v>0</v>
      </c>
      <c r="E285" s="11">
        <f>IF(C285=0,0,D285/C285)</f>
        <v>0</v>
      </c>
      <c r="F285">
        <f>'[9]Cumulative Stats'!F83</f>
        <v>0</v>
      </c>
      <c r="G285">
        <f>'[9]Cumulative Stats'!G83</f>
        <v>0</v>
      </c>
      <c r="H285">
        <f>'[9]Cumulative Stats'!H83</f>
        <v>0</v>
      </c>
      <c r="I285" s="14">
        <f>IF(C285&gt;0,1,0)</f>
        <v>0</v>
      </c>
      <c r="J285" s="78" t="str">
        <f>'[10]Cumulative Stats'!A93</f>
        <v>Gaines</v>
      </c>
      <c r="K285" s="78" t="str">
        <f>'[10]Cumulative Stats'!B93</f>
        <v>NYJ</v>
      </c>
      <c r="L285" s="78">
        <f>'[10]Cumulative Stats'!C93</f>
        <v>0</v>
      </c>
      <c r="M285" s="78">
        <f>'[10]Cumulative Stats'!D93</f>
        <v>0</v>
      </c>
      <c r="N285" s="11">
        <f>IF(L285=0,0,M285/L285)</f>
        <v>0</v>
      </c>
      <c r="O285" s="78">
        <f>'[10]Cumulative Stats'!F93</f>
        <v>0</v>
      </c>
      <c r="P285" s="78">
        <f>'[10]Cumulative Stats'!G93</f>
        <v>0</v>
      </c>
      <c r="Q285" s="78">
        <f>'[10]Cumulative Stats'!H93</f>
        <v>0</v>
      </c>
      <c r="R285" s="16">
        <f>+L285/PASSING!$B$1*16</f>
        <v>0</v>
      </c>
    </row>
    <row r="286" spans="1:18">
      <c r="A286" t="str">
        <f>'[14]Cumulative Stats'!A79</f>
        <v>Myer</v>
      </c>
      <c r="B286" t="str">
        <f>'[14]Cumulative Stats'!B79</f>
        <v>Sea</v>
      </c>
      <c r="C286">
        <f>'[14]Cumulative Stats'!C79</f>
        <v>0</v>
      </c>
      <c r="D286">
        <f>'[14]Cumulative Stats'!D79</f>
        <v>0</v>
      </c>
      <c r="E286" s="11">
        <f>IF(C286=0,0,D286/C286)</f>
        <v>0</v>
      </c>
      <c r="F286">
        <f>'[14]Cumulative Stats'!F79</f>
        <v>0</v>
      </c>
      <c r="G286">
        <f>'[14]Cumulative Stats'!G79</f>
        <v>0</v>
      </c>
      <c r="H286">
        <f>'[14]Cumulative Stats'!H79</f>
        <v>0</v>
      </c>
      <c r="I286" s="14">
        <f>IF(C286&gt;0,1,0)</f>
        <v>0</v>
      </c>
      <c r="J286" s="78" t="str">
        <f>'[26]Cumulative Stats'!A93</f>
        <v>Harrison</v>
      </c>
      <c r="K286" s="78" t="str">
        <f>'[26]Cumulative Stats'!B93</f>
        <v>SF</v>
      </c>
      <c r="L286" s="78">
        <f>'[26]Cumulative Stats'!C93</f>
        <v>0</v>
      </c>
      <c r="M286" s="78">
        <f>'[26]Cumulative Stats'!D93</f>
        <v>0</v>
      </c>
      <c r="N286" s="11">
        <f>IF(L286=0,0,M286/L286)</f>
        <v>0</v>
      </c>
      <c r="O286" s="78">
        <f>'[26]Cumulative Stats'!F93</f>
        <v>0</v>
      </c>
      <c r="P286" s="78">
        <f>'[26]Cumulative Stats'!G93</f>
        <v>0</v>
      </c>
      <c r="Q286" s="78">
        <f>'[26]Cumulative Stats'!H93</f>
        <v>0</v>
      </c>
      <c r="R286" s="16">
        <f>+L286/PASSING!$B$1*16</f>
        <v>0</v>
      </c>
    </row>
    <row r="287" spans="1:18">
      <c r="A287" s="78" t="str">
        <f>'[4]Cumulative Stats'!A81</f>
        <v>Newsome</v>
      </c>
      <c r="B287" s="14" t="str">
        <f>'[4]Cumulative Stats'!B81</f>
        <v>Cle</v>
      </c>
      <c r="C287" s="14">
        <f>'[4]Cumulative Stats'!C81</f>
        <v>0</v>
      </c>
      <c r="D287" s="14">
        <f>'[4]Cumulative Stats'!D81</f>
        <v>0</v>
      </c>
      <c r="E287" s="11">
        <f>IF(C287=0,0,D287/C287)</f>
        <v>0</v>
      </c>
      <c r="F287" s="14">
        <f>'[4]Cumulative Stats'!F81</f>
        <v>0</v>
      </c>
      <c r="G287" s="14">
        <f>'[4]Cumulative Stats'!G81</f>
        <v>0</v>
      </c>
      <c r="H287" s="14">
        <f>'[4]Cumulative Stats'!H81</f>
        <v>0</v>
      </c>
      <c r="I287" s="14">
        <f>IF(C287&gt;0,1,0)</f>
        <v>0</v>
      </c>
      <c r="J287" s="78" t="str">
        <f>'[11]Cumulative Stats'!A97</f>
        <v>Hart</v>
      </c>
      <c r="K287" s="78" t="str">
        <f>'[11]Cumulative Stats'!B97</f>
        <v>Oak</v>
      </c>
      <c r="L287" s="78">
        <f>'[11]Cumulative Stats'!C97</f>
        <v>0</v>
      </c>
      <c r="M287" s="78">
        <f>'[11]Cumulative Stats'!D97</f>
        <v>0</v>
      </c>
      <c r="N287" s="11">
        <f>IF(L287=0,0,M287/L287)</f>
        <v>0</v>
      </c>
      <c r="O287" s="78">
        <f>'[11]Cumulative Stats'!F97</f>
        <v>0</v>
      </c>
      <c r="P287" s="78">
        <f>'[11]Cumulative Stats'!G97</f>
        <v>0</v>
      </c>
      <c r="Q287" s="78">
        <f>'[11]Cumulative Stats'!H97</f>
        <v>0</v>
      </c>
      <c r="R287" s="16">
        <f>+L287/PASSING!$B$1*16</f>
        <v>0</v>
      </c>
    </row>
    <row r="288" spans="1:18">
      <c r="A288" s="14" t="str">
        <f>'[5]Cumulative Stats'!A82</f>
        <v>Odoms</v>
      </c>
      <c r="B288" s="14" t="str">
        <f>'[5]Cumulative Stats'!B82</f>
        <v>Den</v>
      </c>
      <c r="C288" s="14">
        <f>'[5]Cumulative Stats'!C82</f>
        <v>0</v>
      </c>
      <c r="D288" s="14">
        <f>'[5]Cumulative Stats'!D82</f>
        <v>0</v>
      </c>
      <c r="E288" s="11">
        <f>IF(C288=0,0,D288/C288)</f>
        <v>0</v>
      </c>
      <c r="F288" s="14">
        <f>'[5]Cumulative Stats'!F82</f>
        <v>0</v>
      </c>
      <c r="G288" s="14">
        <f>'[5]Cumulative Stats'!G82</f>
        <v>0</v>
      </c>
      <c r="H288" s="14">
        <f>'[5]Cumulative Stats'!H82</f>
        <v>0</v>
      </c>
      <c r="I288" s="14">
        <f>IF(C288&gt;0,1,0)</f>
        <v>0</v>
      </c>
      <c r="J288" s="14" t="str">
        <f>'[9]Cumulative Stats'!A93</f>
        <v>Hasselbeck</v>
      </c>
      <c r="K288" s="14" t="str">
        <f>'[9]Cumulative Stats'!B93</f>
        <v>NE</v>
      </c>
      <c r="L288" s="14">
        <f>'[9]Cumulative Stats'!C93</f>
        <v>0</v>
      </c>
      <c r="M288" s="14">
        <f>'[9]Cumulative Stats'!D93</f>
        <v>0</v>
      </c>
      <c r="N288" s="11">
        <f>IF(L288=0,0,M288/L288)</f>
        <v>0</v>
      </c>
      <c r="O288" s="14">
        <f>'[9]Cumulative Stats'!F93</f>
        <v>0</v>
      </c>
      <c r="P288" s="14">
        <f>'[9]Cumulative Stats'!G93</f>
        <v>0</v>
      </c>
      <c r="Q288" s="14">
        <f>'[9]Cumulative Stats'!H93</f>
        <v>0</v>
      </c>
      <c r="R288" s="16">
        <f>+L288/PASSING!$B$1*16</f>
        <v>0</v>
      </c>
    </row>
    <row r="289" spans="1:18">
      <c r="A289" t="str">
        <f>'[13]Cumulative Stats'!A85</f>
        <v>Olander</v>
      </c>
      <c r="B289" t="str">
        <f>'[13]Cumulative Stats'!B85</f>
        <v>SD</v>
      </c>
      <c r="C289">
        <f>'[13]Cumulative Stats'!C85</f>
        <v>0</v>
      </c>
      <c r="D289">
        <f>'[13]Cumulative Stats'!D85</f>
        <v>0</v>
      </c>
      <c r="E289" s="11">
        <f>IF(C289=0,0,D289/C289)</f>
        <v>0</v>
      </c>
      <c r="F289">
        <f>'[13]Cumulative Stats'!F85</f>
        <v>0</v>
      </c>
      <c r="G289">
        <f>'[13]Cumulative Stats'!G85</f>
        <v>0</v>
      </c>
      <c r="H289">
        <f>'[13]Cumulative Stats'!H85</f>
        <v>0</v>
      </c>
      <c r="I289" s="14">
        <f>IF(C289&gt;0,1,0)</f>
        <v>0</v>
      </c>
      <c r="J289" t="str">
        <f>'[28]Cumulative Stats'!A96</f>
        <v>Haynes</v>
      </c>
      <c r="K289" t="str">
        <f>'[28]Cumulative Stats'!B96</f>
        <v>Was</v>
      </c>
      <c r="L289">
        <f>'[28]Cumulative Stats'!C96</f>
        <v>0</v>
      </c>
      <c r="M289">
        <f>'[28]Cumulative Stats'!D96</f>
        <v>0</v>
      </c>
      <c r="N289" s="11">
        <f>IF(L289=0,0,M289/L289)</f>
        <v>0</v>
      </c>
      <c r="O289">
        <f>'[28]Cumulative Stats'!F96</f>
        <v>0</v>
      </c>
      <c r="P289">
        <f>'[28]Cumulative Stats'!G96</f>
        <v>0</v>
      </c>
      <c r="Q289">
        <f>'[28]Cumulative Stats'!H96</f>
        <v>0</v>
      </c>
      <c r="R289" s="16">
        <f>+L289/PASSING!$B$1*16</f>
        <v>0</v>
      </c>
    </row>
    <row r="290" spans="1:18">
      <c r="A290" s="14" t="str">
        <f>'[16]Cumulative Stats'!A82</f>
        <v>Parsons</v>
      </c>
      <c r="B290" s="14" t="str">
        <f>'[16]Cumulative Stats'!B82</f>
        <v>Chi</v>
      </c>
      <c r="C290" s="14">
        <f>'[16]Cumulative Stats'!C82</f>
        <v>0</v>
      </c>
      <c r="D290" s="14">
        <f>'[16]Cumulative Stats'!D82</f>
        <v>0</v>
      </c>
      <c r="E290" s="11">
        <f>IF(C290=0,0,D290/C290)</f>
        <v>0</v>
      </c>
      <c r="F290" s="14">
        <f>'[16]Cumulative Stats'!F82</f>
        <v>0</v>
      </c>
      <c r="G290" s="14">
        <f>'[16]Cumulative Stats'!G82</f>
        <v>0</v>
      </c>
      <c r="H290" s="14">
        <f>'[16]Cumulative Stats'!H82</f>
        <v>0</v>
      </c>
      <c r="I290" s="14">
        <f>IF(C290&gt;0,1,0)</f>
        <v>0</v>
      </c>
      <c r="J290" s="14" t="str">
        <f>'[4]Cumulative Stats'!A92</f>
        <v>Hill</v>
      </c>
      <c r="K290" s="14" t="str">
        <f>'[4]Cumulative Stats'!B92</f>
        <v>Cle</v>
      </c>
      <c r="L290" s="14">
        <f>'[4]Cumulative Stats'!C92</f>
        <v>0</v>
      </c>
      <c r="M290" s="14">
        <f>'[4]Cumulative Stats'!D92</f>
        <v>0</v>
      </c>
      <c r="N290" s="11">
        <f>IF(L290=0,0,M290/L290)</f>
        <v>0</v>
      </c>
      <c r="O290" s="14">
        <f>'[4]Cumulative Stats'!F92</f>
        <v>0</v>
      </c>
      <c r="P290" s="14">
        <f>'[4]Cumulative Stats'!G92</f>
        <v>0</v>
      </c>
      <c r="Q290" s="14">
        <f>'[4]Cumulative Stats'!H92</f>
        <v>0</v>
      </c>
      <c r="R290" s="16">
        <f>+L290/PASSING!$B$1*16</f>
        <v>0</v>
      </c>
    </row>
    <row r="291" spans="1:18">
      <c r="A291" t="str">
        <f>'[24]Cumulative Stats'!A88</f>
        <v>Payne</v>
      </c>
      <c r="B291" t="str">
        <f>'[24]Cumulative Stats'!B88</f>
        <v>Phi</v>
      </c>
      <c r="C291">
        <f>'[24]Cumulative Stats'!C88</f>
        <v>0</v>
      </c>
      <c r="D291">
        <f>'[24]Cumulative Stats'!D88</f>
        <v>0</v>
      </c>
      <c r="E291" s="11">
        <f>IF(C291=0,0,D291/C291)</f>
        <v>0</v>
      </c>
      <c r="F291">
        <f>'[24]Cumulative Stats'!F88</f>
        <v>0</v>
      </c>
      <c r="G291">
        <f>'[24]Cumulative Stats'!G88</f>
        <v>0</v>
      </c>
      <c r="H291">
        <f>'[24]Cumulative Stats'!H88</f>
        <v>0</v>
      </c>
      <c r="I291" s="14">
        <f>IF(C291&gt;0,1,0)</f>
        <v>0</v>
      </c>
      <c r="J291" t="str">
        <f>'[9]Cumulative Stats'!A94</f>
        <v>Ivory</v>
      </c>
      <c r="K291" t="str">
        <f>'[9]Cumulative Stats'!B94</f>
        <v>NE</v>
      </c>
      <c r="L291">
        <f>'[9]Cumulative Stats'!C94</f>
        <v>0</v>
      </c>
      <c r="M291">
        <f>'[9]Cumulative Stats'!D94</f>
        <v>0</v>
      </c>
      <c r="N291" s="11">
        <f>IF(L291=0,0,M291/L291)</f>
        <v>0</v>
      </c>
      <c r="O291">
        <f>'[9]Cumulative Stats'!F94</f>
        <v>0</v>
      </c>
      <c r="P291">
        <f>'[9]Cumulative Stats'!G94</f>
        <v>0</v>
      </c>
      <c r="Q291">
        <f>'[9]Cumulative Stats'!H94</f>
        <v>0</v>
      </c>
      <c r="R291" s="16">
        <f>+L291/PASSING!$B$1*16</f>
        <v>0</v>
      </c>
    </row>
    <row r="292" spans="1:18">
      <c r="A292" t="str">
        <f>'[15]Cumulative Stats'!A83</f>
        <v>Pearson</v>
      </c>
      <c r="B292" t="str">
        <f>'[15]Cumulative Stats'!B83</f>
        <v>Atl</v>
      </c>
      <c r="C292">
        <f>'[15]Cumulative Stats'!C83</f>
        <v>0</v>
      </c>
      <c r="D292">
        <f>'[15]Cumulative Stats'!D83</f>
        <v>0</v>
      </c>
      <c r="E292" s="11">
        <f>IF(C292=0,0,D292/C292)</f>
        <v>0</v>
      </c>
      <c r="F292">
        <f>'[15]Cumulative Stats'!F83</f>
        <v>0</v>
      </c>
      <c r="G292">
        <f>'[15]Cumulative Stats'!G83</f>
        <v>0</v>
      </c>
      <c r="H292">
        <f>'[15]Cumulative Stats'!H83</f>
        <v>0</v>
      </c>
      <c r="I292" s="14">
        <f>IF(C292&gt;0,1,0)</f>
        <v>0</v>
      </c>
      <c r="J292" s="14" t="str">
        <f>'[18]Cumulative Stats'!A98</f>
        <v>Jarvis</v>
      </c>
      <c r="K292" s="14" t="str">
        <f>'[18]Cumulative Stats'!B98</f>
        <v>Det</v>
      </c>
      <c r="L292" s="14">
        <f>'[18]Cumulative Stats'!C98</f>
        <v>0</v>
      </c>
      <c r="M292" s="14">
        <f>'[18]Cumulative Stats'!D98</f>
        <v>0</v>
      </c>
      <c r="N292" s="11">
        <f>IF(L292=0,0,M292/L292)</f>
        <v>0</v>
      </c>
      <c r="O292" s="14">
        <f>'[18]Cumulative Stats'!F98</f>
        <v>0</v>
      </c>
      <c r="P292" s="14">
        <f>'[18]Cumulative Stats'!G98</f>
        <v>0</v>
      </c>
      <c r="Q292" s="14">
        <f>'[18]Cumulative Stats'!H98</f>
        <v>0</v>
      </c>
      <c r="R292" s="16">
        <f>+L292/PASSING!$B$1*16</f>
        <v>0</v>
      </c>
    </row>
    <row r="293" spans="1:18">
      <c r="A293" t="str">
        <f>'[5]Cumulative Stats'!A83</f>
        <v>Penrose</v>
      </c>
      <c r="B293" t="str">
        <f>'[5]Cumulative Stats'!B83</f>
        <v>Den</v>
      </c>
      <c r="C293">
        <f>'[5]Cumulative Stats'!C83</f>
        <v>0</v>
      </c>
      <c r="D293">
        <f>'[5]Cumulative Stats'!D83</f>
        <v>0</v>
      </c>
      <c r="E293" s="11">
        <f>IF(C293=0,0,D293/C293)</f>
        <v>0</v>
      </c>
      <c r="F293">
        <f>'[5]Cumulative Stats'!F83</f>
        <v>0</v>
      </c>
      <c r="G293">
        <f>'[5]Cumulative Stats'!G83</f>
        <v>0</v>
      </c>
      <c r="H293">
        <f>'[5]Cumulative Stats'!H83</f>
        <v>0</v>
      </c>
      <c r="I293" s="14">
        <f>IF(C293&gt;0,1,0)</f>
        <v>0</v>
      </c>
      <c r="J293" t="str">
        <f>'[1]Cumulative Stats'!A94</f>
        <v>Johnson</v>
      </c>
      <c r="K293" t="str">
        <f>'[1]Cumulative Stats'!B94</f>
        <v>Bal</v>
      </c>
      <c r="L293">
        <f>'[1]Cumulative Stats'!C94</f>
        <v>0</v>
      </c>
      <c r="M293">
        <f>'[1]Cumulative Stats'!D94</f>
        <v>0</v>
      </c>
      <c r="N293" s="11">
        <f>IF(L293=0,0,M293/L293)</f>
        <v>0</v>
      </c>
      <c r="O293">
        <f>'[1]Cumulative Stats'!F94</f>
        <v>0</v>
      </c>
      <c r="P293">
        <f>'[1]Cumulative Stats'!G94</f>
        <v>0</v>
      </c>
      <c r="Q293">
        <f>'[1]Cumulative Stats'!H94</f>
        <v>0</v>
      </c>
      <c r="R293" s="16">
        <f>+L293/PASSING!$B$1*16</f>
        <v>0</v>
      </c>
    </row>
    <row r="294" spans="1:18">
      <c r="A294" t="str">
        <f>'[16]Cumulative Stats'!A84</f>
        <v>Phipps</v>
      </c>
      <c r="B294" t="str">
        <f>'[16]Cumulative Stats'!B84</f>
        <v>Chi</v>
      </c>
      <c r="C294">
        <f>'[16]Cumulative Stats'!C84</f>
        <v>0</v>
      </c>
      <c r="D294">
        <f>'[16]Cumulative Stats'!D84</f>
        <v>0</v>
      </c>
      <c r="E294" s="11">
        <f>IF(C294=0,0,D294/C294)</f>
        <v>0</v>
      </c>
      <c r="F294">
        <f>'[16]Cumulative Stats'!F84</f>
        <v>0</v>
      </c>
      <c r="G294">
        <f>'[16]Cumulative Stats'!G84</f>
        <v>0</v>
      </c>
      <c r="H294">
        <f>'[16]Cumulative Stats'!H84</f>
        <v>0</v>
      </c>
      <c r="I294" s="14">
        <f>IF(C294&gt;0,1,0)</f>
        <v>0</v>
      </c>
      <c r="J294" s="14" t="str">
        <f>'[17]Cumulative Stats'!A94</f>
        <v>Johnson</v>
      </c>
      <c r="K294" s="14" t="str">
        <f>'[17]Cumulative Stats'!B94</f>
        <v>Dal</v>
      </c>
      <c r="L294" s="14">
        <f>'[17]Cumulative Stats'!C94</f>
        <v>0</v>
      </c>
      <c r="M294" s="14">
        <f>'[17]Cumulative Stats'!D94</f>
        <v>0</v>
      </c>
      <c r="N294" s="11">
        <f>IF(L294=0,0,M294/L294)</f>
        <v>0</v>
      </c>
      <c r="O294" s="14">
        <f>'[17]Cumulative Stats'!F94</f>
        <v>0</v>
      </c>
      <c r="P294" s="14">
        <f>'[17]Cumulative Stats'!G94</f>
        <v>0</v>
      </c>
      <c r="Q294" s="14">
        <f>'[17]Cumulative Stats'!H94</f>
        <v>0</v>
      </c>
      <c r="R294" s="16">
        <f>+L294/PASSING!$B$1*16</f>
        <v>0</v>
      </c>
    </row>
    <row r="295" spans="1:18">
      <c r="A295" t="str">
        <f>'[25]Cumulative Stats'!A86</f>
        <v>Pisarkiewicz</v>
      </c>
      <c r="B295" t="str">
        <f>'[25]Cumulative Stats'!B86</f>
        <v>StL</v>
      </c>
      <c r="C295">
        <f>'[25]Cumulative Stats'!C86</f>
        <v>0</v>
      </c>
      <c r="D295">
        <f>'[25]Cumulative Stats'!D86</f>
        <v>0</v>
      </c>
      <c r="E295" s="11">
        <f>IF(C295=0,0,D295/C295)</f>
        <v>0</v>
      </c>
      <c r="F295">
        <f>'[25]Cumulative Stats'!F86</f>
        <v>0</v>
      </c>
      <c r="G295">
        <f>'[25]Cumulative Stats'!G86</f>
        <v>0</v>
      </c>
      <c r="H295">
        <f>'[25]Cumulative Stats'!H86</f>
        <v>0</v>
      </c>
      <c r="I295" s="14">
        <f>IF(C295&gt;0,1,0)</f>
        <v>0</v>
      </c>
      <c r="J295" s="14" t="str">
        <f>'[6]Cumulative Stats'!A97</f>
        <v>Johnson,B</v>
      </c>
      <c r="K295" s="14" t="str">
        <f>'[6]Cumulative Stats'!B97</f>
        <v>Hou</v>
      </c>
      <c r="L295" s="14">
        <f>'[6]Cumulative Stats'!C97</f>
        <v>0</v>
      </c>
      <c r="M295" s="14">
        <f>'[6]Cumulative Stats'!D97</f>
        <v>0</v>
      </c>
      <c r="N295" s="11">
        <f>IF(L295=0,0,M295/L295)</f>
        <v>0</v>
      </c>
      <c r="O295" s="14">
        <f>'[6]Cumulative Stats'!F97</f>
        <v>0</v>
      </c>
      <c r="P295" s="14">
        <f>'[6]Cumulative Stats'!G97</f>
        <v>0</v>
      </c>
      <c r="Q295" s="14">
        <f>'[6]Cumulative Stats'!H97</f>
        <v>0</v>
      </c>
      <c r="R295" s="16">
        <f>+L295/PASSING!$B$1*16</f>
        <v>0</v>
      </c>
    </row>
    <row r="296" spans="1:18">
      <c r="A296" t="str">
        <f>'[27]Cumulative Stats'!A84</f>
        <v>Rae</v>
      </c>
      <c r="B296" t="str">
        <f>'[27]Cumulative Stats'!B84</f>
        <v>TB</v>
      </c>
      <c r="C296">
        <f>'[27]Cumulative Stats'!C84</f>
        <v>0</v>
      </c>
      <c r="D296">
        <f>'[27]Cumulative Stats'!D84</f>
        <v>0</v>
      </c>
      <c r="E296" s="11">
        <f>IF(C296=0,0,D296/C296)</f>
        <v>0</v>
      </c>
      <c r="F296">
        <f>'[27]Cumulative Stats'!F84</f>
        <v>0</v>
      </c>
      <c r="G296">
        <f>'[27]Cumulative Stats'!G84</f>
        <v>0</v>
      </c>
      <c r="H296">
        <f>'[27]Cumulative Stats'!H84</f>
        <v>0</v>
      </c>
      <c r="I296" s="14">
        <f>IF(C296&gt;0,1,0)</f>
        <v>0</v>
      </c>
      <c r="J296" s="14" t="str">
        <f>'[22]Cumulative Stats'!A95</f>
        <v>Jones</v>
      </c>
      <c r="K296" s="14" t="str">
        <f>'[22]Cumulative Stats'!B95</f>
        <v>NO</v>
      </c>
      <c r="L296" s="14">
        <f>'[22]Cumulative Stats'!C95</f>
        <v>0</v>
      </c>
      <c r="M296" s="14">
        <f>'[22]Cumulative Stats'!D95</f>
        <v>0</v>
      </c>
      <c r="N296" s="11">
        <f>IF(L296=0,0,M296/L296)</f>
        <v>0</v>
      </c>
      <c r="O296" s="14">
        <f>'[22]Cumulative Stats'!F95</f>
        <v>0</v>
      </c>
      <c r="P296" s="14">
        <f>'[22]Cumulative Stats'!G95</f>
        <v>0</v>
      </c>
      <c r="Q296" s="14">
        <f>'[22]Cumulative Stats'!H95</f>
        <v>0</v>
      </c>
      <c r="R296" s="16">
        <f>+L296/PASSING!$B$1*16</f>
        <v>0</v>
      </c>
    </row>
    <row r="297" spans="1:18">
      <c r="A297" t="str">
        <f>'[18]Cumulative Stats'!A87</f>
        <v>Reed</v>
      </c>
      <c r="B297" t="str">
        <f>'[18]Cumulative Stats'!B87</f>
        <v>Det</v>
      </c>
      <c r="C297">
        <f>'[18]Cumulative Stats'!C87</f>
        <v>0</v>
      </c>
      <c r="D297">
        <f>'[18]Cumulative Stats'!D87</f>
        <v>0</v>
      </c>
      <c r="E297" s="11">
        <f>IF(C297=0,0,D297/C297)</f>
        <v>0</v>
      </c>
      <c r="F297">
        <f>'[18]Cumulative Stats'!F87</f>
        <v>0</v>
      </c>
      <c r="G297">
        <f>'[18]Cumulative Stats'!G87</f>
        <v>0</v>
      </c>
      <c r="H297">
        <f>'[18]Cumulative Stats'!H87</f>
        <v>0</v>
      </c>
      <c r="I297" s="14">
        <f>IF(C297&gt;0,1,0)</f>
        <v>0</v>
      </c>
      <c r="J297" s="14" t="str">
        <f>'[10]Cumulative Stats'!A95</f>
        <v>Jones</v>
      </c>
      <c r="K297" s="14" t="str">
        <f>'[10]Cumulative Stats'!B95</f>
        <v>NYJ</v>
      </c>
      <c r="L297" s="14">
        <f>'[10]Cumulative Stats'!C95</f>
        <v>0</v>
      </c>
      <c r="M297" s="14">
        <f>'[10]Cumulative Stats'!D95</f>
        <v>0</v>
      </c>
      <c r="N297" s="11">
        <f>IF(L297=0,0,M297/L297)</f>
        <v>0</v>
      </c>
      <c r="O297" s="14">
        <f>'[10]Cumulative Stats'!F95</f>
        <v>0</v>
      </c>
      <c r="P297" s="14">
        <f>'[10]Cumulative Stats'!G95</f>
        <v>0</v>
      </c>
      <c r="Q297" s="14">
        <f>'[10]Cumulative Stats'!H95</f>
        <v>0</v>
      </c>
      <c r="R297" s="16">
        <f>+L297/PASSING!$B$1*16</f>
        <v>0</v>
      </c>
    </row>
    <row r="298" spans="1:18">
      <c r="A298" t="str">
        <f>'[6]Cumulative Stats'!A84</f>
        <v>Renfro</v>
      </c>
      <c r="B298" t="str">
        <f>'[6]Cumulative Stats'!B84</f>
        <v>Hou</v>
      </c>
      <c r="C298">
        <f>'[6]Cumulative Stats'!C84</f>
        <v>0</v>
      </c>
      <c r="D298">
        <f>'[6]Cumulative Stats'!D84</f>
        <v>0</v>
      </c>
      <c r="E298" s="11">
        <f>IF(C298=0,0,D298/C298)</f>
        <v>0</v>
      </c>
      <c r="F298">
        <f>'[6]Cumulative Stats'!F84</f>
        <v>0</v>
      </c>
      <c r="G298">
        <f>'[6]Cumulative Stats'!G84</f>
        <v>0</v>
      </c>
      <c r="H298">
        <f>'[6]Cumulative Stats'!H84</f>
        <v>0</v>
      </c>
      <c r="I298" s="14">
        <f>IF(C298&gt;0,1,0)</f>
        <v>0</v>
      </c>
      <c r="J298" s="78" t="str">
        <f>'[26]Cumulative Stats'!A95</f>
        <v>Jones</v>
      </c>
      <c r="K298" s="78" t="str">
        <f>'[26]Cumulative Stats'!B95</f>
        <v>SF</v>
      </c>
      <c r="L298" s="78">
        <f>'[26]Cumulative Stats'!C95</f>
        <v>0</v>
      </c>
      <c r="M298" s="78">
        <f>'[26]Cumulative Stats'!D95</f>
        <v>0</v>
      </c>
      <c r="N298" s="11">
        <f>IF(L298=0,0,M298/L298)</f>
        <v>0</v>
      </c>
      <c r="O298" s="78">
        <f>'[26]Cumulative Stats'!F95</f>
        <v>0</v>
      </c>
      <c r="P298" s="78">
        <f>'[26]Cumulative Stats'!G95</f>
        <v>0</v>
      </c>
      <c r="Q298" s="78">
        <f>'[26]Cumulative Stats'!H95</f>
        <v>0</v>
      </c>
      <c r="R298" s="16">
        <f>+L298/PASSING!$B$1*16</f>
        <v>0</v>
      </c>
    </row>
    <row r="299" spans="1:18">
      <c r="A299" s="14" t="str">
        <f>'[8]Cumulative Stats'!A84</f>
        <v>Roberts</v>
      </c>
      <c r="B299" s="14" t="str">
        <f>'[8]Cumulative Stats'!B84</f>
        <v>Mia</v>
      </c>
      <c r="C299" s="14">
        <f>'[8]Cumulative Stats'!C84</f>
        <v>0</v>
      </c>
      <c r="D299" s="14">
        <f>'[8]Cumulative Stats'!D84</f>
        <v>0</v>
      </c>
      <c r="E299" s="11">
        <f>IF(C299=0,0,D299/C299)</f>
        <v>0</v>
      </c>
      <c r="F299" s="14">
        <f>'[8]Cumulative Stats'!F84</f>
        <v>0</v>
      </c>
      <c r="G299" s="14">
        <f>'[8]Cumulative Stats'!G84</f>
        <v>0</v>
      </c>
      <c r="H299" s="14">
        <f>'[8]Cumulative Stats'!H84</f>
        <v>0</v>
      </c>
      <c r="I299" s="14">
        <f>IF(C299&gt;0,1,0)</f>
        <v>0</v>
      </c>
      <c r="J299" s="78" t="str">
        <f>'[23]Cumulative Stats'!A95</f>
        <v>Kelley</v>
      </c>
      <c r="K299" s="14" t="str">
        <f>'[23]Cumulative Stats'!B95</f>
        <v>NYG</v>
      </c>
      <c r="L299" s="14">
        <f>'[23]Cumulative Stats'!C95</f>
        <v>0</v>
      </c>
      <c r="M299" s="14">
        <f>'[23]Cumulative Stats'!D95</f>
        <v>0</v>
      </c>
      <c r="N299" s="11">
        <f>IF(L299=0,0,M299/L299)</f>
        <v>0</v>
      </c>
      <c r="O299" s="14">
        <f>'[23]Cumulative Stats'!F95</f>
        <v>0</v>
      </c>
      <c r="P299" s="14">
        <f>'[23]Cumulative Stats'!G95</f>
        <v>0</v>
      </c>
      <c r="Q299" s="14">
        <f>'[23]Cumulative Stats'!H95</f>
        <v>0</v>
      </c>
      <c r="R299" s="16">
        <f>+L299/PASSING!$B$1*16</f>
        <v>0</v>
      </c>
    </row>
    <row r="300" spans="1:18">
      <c r="A300" t="str">
        <f>'[10]Cumulative Stats'!A83</f>
        <v>Robinson,M</v>
      </c>
      <c r="B300" t="str">
        <f>'[10]Cumulative Stats'!B83</f>
        <v>NYJ</v>
      </c>
      <c r="C300">
        <f>'[10]Cumulative Stats'!C83</f>
        <v>0</v>
      </c>
      <c r="D300">
        <f>'[10]Cumulative Stats'!D83</f>
        <v>0</v>
      </c>
      <c r="E300" s="11">
        <f>IF(C300=0,0,D300/C300)</f>
        <v>0</v>
      </c>
      <c r="F300">
        <f>'[10]Cumulative Stats'!F83</f>
        <v>0</v>
      </c>
      <c r="G300">
        <f>'[10]Cumulative Stats'!G83</f>
        <v>0</v>
      </c>
      <c r="H300">
        <f>'[10]Cumulative Stats'!H83</f>
        <v>0</v>
      </c>
      <c r="I300" s="14">
        <f>IF(C300&gt;0,1,0)</f>
        <v>0</v>
      </c>
      <c r="J300" s="14" t="str">
        <f>'[5]Cumulative Stats'!A95</f>
        <v>Kinney</v>
      </c>
      <c r="K300" s="14" t="str">
        <f>'[5]Cumulative Stats'!B95</f>
        <v>Den</v>
      </c>
      <c r="L300" s="14">
        <f>'[5]Cumulative Stats'!C95</f>
        <v>0</v>
      </c>
      <c r="M300" s="14">
        <f>'[5]Cumulative Stats'!D95</f>
        <v>0</v>
      </c>
      <c r="N300" s="11">
        <f>IF(L300=0,0,M300/L300)</f>
        <v>0</v>
      </c>
      <c r="O300" s="14">
        <f>'[5]Cumulative Stats'!F95</f>
        <v>0</v>
      </c>
      <c r="P300" s="14">
        <f>'[5]Cumulative Stats'!G95</f>
        <v>0</v>
      </c>
      <c r="Q300" s="14">
        <f>'[5]Cumulative Stats'!H95</f>
        <v>0</v>
      </c>
      <c r="R300" s="16">
        <f>+L300/PASSING!$B$1*16</f>
        <v>0</v>
      </c>
    </row>
    <row r="301" spans="1:18">
      <c r="A301" t="str">
        <f>'[13]Cumulative Stats'!A86</f>
        <v>Rodgers</v>
      </c>
      <c r="B301" t="str">
        <f>'[13]Cumulative Stats'!B86</f>
        <v>SD</v>
      </c>
      <c r="C301">
        <f>'[13]Cumulative Stats'!C86</f>
        <v>0</v>
      </c>
      <c r="D301">
        <f>'[13]Cumulative Stats'!D86</f>
        <v>0</v>
      </c>
      <c r="E301" s="11">
        <f>IF(C301=0,0,D301/C301)</f>
        <v>0</v>
      </c>
      <c r="F301">
        <f>'[13]Cumulative Stats'!F86</f>
        <v>0</v>
      </c>
      <c r="G301">
        <f>'[13]Cumulative Stats'!G86</f>
        <v>0</v>
      </c>
      <c r="H301">
        <f>'[13]Cumulative Stats'!H86</f>
        <v>0</v>
      </c>
      <c r="I301" s="14">
        <f>IF(C301&gt;0,1,0)</f>
        <v>0</v>
      </c>
      <c r="J301" s="14" t="str">
        <f>'[5]Cumulative Stats'!A96</f>
        <v>Lytle</v>
      </c>
      <c r="K301" s="14" t="str">
        <f>'[5]Cumulative Stats'!B96</f>
        <v>Den</v>
      </c>
      <c r="L301" s="14">
        <f>'[5]Cumulative Stats'!C96</f>
        <v>0</v>
      </c>
      <c r="M301" s="14">
        <f>'[5]Cumulative Stats'!D96</f>
        <v>0</v>
      </c>
      <c r="N301" s="11">
        <f>IF(L301=0,0,M301/L301)</f>
        <v>0</v>
      </c>
      <c r="O301" s="14">
        <f>'[5]Cumulative Stats'!F96</f>
        <v>0</v>
      </c>
      <c r="P301" s="14">
        <f>'[5]Cumulative Stats'!G96</f>
        <v>0</v>
      </c>
      <c r="Q301" s="14">
        <f>'[5]Cumulative Stats'!H96</f>
        <v>0</v>
      </c>
      <c r="R301" s="16">
        <f>+L301/PASSING!$B$1*16</f>
        <v>0</v>
      </c>
    </row>
    <row r="302" spans="1:18">
      <c r="A302" s="14" t="str">
        <f>'[4]Cumulative Stats'!A84</f>
        <v>Rucker</v>
      </c>
      <c r="B302" s="14" t="str">
        <f>'[4]Cumulative Stats'!B84</f>
        <v>Cle</v>
      </c>
      <c r="C302" s="14">
        <f>'[4]Cumulative Stats'!C84</f>
        <v>0</v>
      </c>
      <c r="D302" s="14">
        <f>'[4]Cumulative Stats'!D84</f>
        <v>0</v>
      </c>
      <c r="E302" s="11">
        <f>IF(C302=0,0,D302/C302)</f>
        <v>0</v>
      </c>
      <c r="F302" s="14">
        <f>'[4]Cumulative Stats'!F84</f>
        <v>0</v>
      </c>
      <c r="G302" s="14">
        <f>'[4]Cumulative Stats'!G84</f>
        <v>0</v>
      </c>
      <c r="H302" s="14">
        <f>'[4]Cumulative Stats'!H84</f>
        <v>0</v>
      </c>
      <c r="I302" s="14">
        <f>IF(C302&gt;0,1,0)</f>
        <v>0</v>
      </c>
      <c r="J302" t="str">
        <f>'[28]Cumulative Stats'!A97</f>
        <v>Malone</v>
      </c>
      <c r="K302" t="s">
        <v>200</v>
      </c>
      <c r="L302">
        <f>'[28]Cumulative Stats'!C97</f>
        <v>0</v>
      </c>
      <c r="M302">
        <f>'[28]Cumulative Stats'!D97</f>
        <v>0</v>
      </c>
      <c r="N302" s="11">
        <f>IF(L302=0,0,M302/L302)</f>
        <v>0</v>
      </c>
      <c r="O302">
        <f>'[28]Cumulative Stats'!F97</f>
        <v>0</v>
      </c>
      <c r="P302">
        <f>'[28]Cumulative Stats'!G97</f>
        <v>0</v>
      </c>
      <c r="Q302">
        <f>'[28]Cumulative Stats'!H97</f>
        <v>0</v>
      </c>
      <c r="R302" s="16">
        <f>+L302/PASSING!$B$1*16</f>
        <v>0</v>
      </c>
    </row>
    <row r="303" spans="1:18">
      <c r="A303" t="str">
        <f>'[24]Cumulative Stats'!A89</f>
        <v>Sciarra</v>
      </c>
      <c r="B303" t="str">
        <f>'[24]Cumulative Stats'!B89</f>
        <v>Phi</v>
      </c>
      <c r="C303">
        <f>'[24]Cumulative Stats'!C89</f>
        <v>0</v>
      </c>
      <c r="D303">
        <f>'[24]Cumulative Stats'!D89</f>
        <v>0</v>
      </c>
      <c r="E303" s="11">
        <f>IF(C303=0,0,D303/C303)</f>
        <v>0</v>
      </c>
      <c r="F303">
        <f>'[24]Cumulative Stats'!F89</f>
        <v>0</v>
      </c>
      <c r="G303">
        <f>'[24]Cumulative Stats'!G89</f>
        <v>0</v>
      </c>
      <c r="H303">
        <f>'[24]Cumulative Stats'!H89</f>
        <v>0</v>
      </c>
      <c r="I303" s="14">
        <f>IF(C303&gt;0,1,0)</f>
        <v>0</v>
      </c>
      <c r="J303" s="14" t="str">
        <f>'[7]Cumulative Stats'!A94</f>
        <v>Marshall,H</v>
      </c>
      <c r="K303" s="14" t="str">
        <f>'[7]Cumulative Stats'!B94</f>
        <v>KC</v>
      </c>
      <c r="L303" s="14">
        <f>'[7]Cumulative Stats'!C94</f>
        <v>0</v>
      </c>
      <c r="M303" s="14">
        <f>'[7]Cumulative Stats'!D94</f>
        <v>0</v>
      </c>
      <c r="N303" s="11">
        <f>IF(L303=0,0,M303/L303)</f>
        <v>0</v>
      </c>
      <c r="O303" s="14">
        <f>'[7]Cumulative Stats'!F94</f>
        <v>0</v>
      </c>
      <c r="P303" s="14">
        <f>'[7]Cumulative Stats'!G94</f>
        <v>0</v>
      </c>
      <c r="Q303" s="14">
        <f>'[7]Cumulative Stats'!H94</f>
        <v>0</v>
      </c>
      <c r="R303" s="16">
        <f>+L303/PASSING!$B$1*16</f>
        <v>0</v>
      </c>
    </row>
    <row r="304" spans="1:18">
      <c r="A304" t="str">
        <f>'[22]Cumulative Stats'!A85</f>
        <v>Scott</v>
      </c>
      <c r="B304" t="str">
        <f>'[22]Cumulative Stats'!B85</f>
        <v>NO</v>
      </c>
      <c r="C304">
        <f>'[22]Cumulative Stats'!C85</f>
        <v>0</v>
      </c>
      <c r="D304">
        <f>'[22]Cumulative Stats'!D85</f>
        <v>0</v>
      </c>
      <c r="E304" s="11">
        <f>IF(C304=0,0,D304/C304)</f>
        <v>0</v>
      </c>
      <c r="F304">
        <f>'[22]Cumulative Stats'!F85</f>
        <v>0</v>
      </c>
      <c r="G304">
        <f>'[22]Cumulative Stats'!G85</f>
        <v>0</v>
      </c>
      <c r="H304">
        <f>'[22]Cumulative Stats'!H85</f>
        <v>0</v>
      </c>
      <c r="I304" s="14">
        <f>IF(C304&gt;0,1,0)</f>
        <v>0</v>
      </c>
      <c r="J304" s="78" t="str">
        <f>'[13]Cumulative Stats'!A102</f>
        <v>Matthews</v>
      </c>
      <c r="K304" s="78" t="str">
        <f>'[13]Cumulative Stats'!B102</f>
        <v>SD</v>
      </c>
      <c r="L304" s="78">
        <f>'[13]Cumulative Stats'!C102</f>
        <v>0</v>
      </c>
      <c r="M304" s="78">
        <f>'[13]Cumulative Stats'!D102</f>
        <v>0</v>
      </c>
      <c r="N304" s="11">
        <f>IF(L304=0,0,M304/L304)</f>
        <v>0</v>
      </c>
      <c r="O304" s="78">
        <f>'[13]Cumulative Stats'!F102</f>
        <v>0</v>
      </c>
      <c r="P304" s="78">
        <f>'[13]Cumulative Stats'!G102</f>
        <v>0</v>
      </c>
      <c r="Q304" s="78">
        <f>'[13]Cumulative Stats'!H102</f>
        <v>0</v>
      </c>
      <c r="R304" s="16">
        <f>+L304/PASSING!$B$1*16</f>
        <v>0</v>
      </c>
    </row>
    <row r="305" spans="1:18">
      <c r="A305" t="str">
        <f>'[25]Cumulative Stats'!A88</f>
        <v>Shelby</v>
      </c>
      <c r="B305" t="str">
        <f>'[25]Cumulative Stats'!B88</f>
        <v>StL</v>
      </c>
      <c r="C305">
        <f>'[25]Cumulative Stats'!C88</f>
        <v>0</v>
      </c>
      <c r="D305">
        <f>'[25]Cumulative Stats'!D88</f>
        <v>0</v>
      </c>
      <c r="E305" s="11">
        <f>IF(C305=0,0,D305/C305)</f>
        <v>0</v>
      </c>
      <c r="F305">
        <f>'[25]Cumulative Stats'!F88</f>
        <v>0</v>
      </c>
      <c r="G305">
        <f>'[25]Cumulative Stats'!G88</f>
        <v>0</v>
      </c>
      <c r="H305">
        <f>'[25]Cumulative Stats'!H88</f>
        <v>0</v>
      </c>
      <c r="I305" s="14">
        <f>IF(C305&gt;0,1,0)</f>
        <v>0</v>
      </c>
      <c r="J305" s="14" t="str">
        <f>'[9]Cumulative Stats'!A97</f>
        <v>McAlister</v>
      </c>
      <c r="K305" s="14" t="str">
        <f>'[9]Cumulative Stats'!B97</f>
        <v>NE</v>
      </c>
      <c r="L305" s="14">
        <f>'[9]Cumulative Stats'!C97</f>
        <v>0</v>
      </c>
      <c r="M305" s="14">
        <f>'[9]Cumulative Stats'!D97</f>
        <v>0</v>
      </c>
      <c r="N305" s="11">
        <f>IF(L305=0,0,M305/L305)</f>
        <v>0</v>
      </c>
      <c r="O305" s="14">
        <f>'[9]Cumulative Stats'!F97</f>
        <v>0</v>
      </c>
      <c r="P305" s="14">
        <f>'[9]Cumulative Stats'!G97</f>
        <v>0</v>
      </c>
      <c r="Q305" s="14">
        <f>'[9]Cumulative Stats'!H97</f>
        <v>0</v>
      </c>
      <c r="R305" s="16">
        <f>+L305/PASSING!$B$1*16</f>
        <v>0</v>
      </c>
    </row>
    <row r="306" spans="1:18">
      <c r="A306" t="str">
        <f>'[25]Cumulative Stats'!A89</f>
        <v>Stief</v>
      </c>
      <c r="B306" t="str">
        <f>'[25]Cumulative Stats'!B89</f>
        <v>StL</v>
      </c>
      <c r="C306">
        <f>'[25]Cumulative Stats'!C89</f>
        <v>0</v>
      </c>
      <c r="D306">
        <f>'[25]Cumulative Stats'!D89</f>
        <v>0</v>
      </c>
      <c r="E306" s="11">
        <f>IF(C306=0,0,D306/C306)</f>
        <v>0</v>
      </c>
      <c r="F306">
        <f>'[25]Cumulative Stats'!F89</f>
        <v>0</v>
      </c>
      <c r="G306">
        <f>'[25]Cumulative Stats'!G89</f>
        <v>0</v>
      </c>
      <c r="H306">
        <f>'[25]Cumulative Stats'!H89</f>
        <v>0</v>
      </c>
      <c r="I306" s="14">
        <f>IF(C306&gt;0,1,0)</f>
        <v>0</v>
      </c>
      <c r="J306" s="78" t="str">
        <f>'[13]Cumulative Stats'!A103</f>
        <v>McCrary</v>
      </c>
      <c r="K306" s="78" t="s">
        <v>202</v>
      </c>
      <c r="L306" s="78">
        <f>'[13]Cumulative Stats'!C103</f>
        <v>0</v>
      </c>
      <c r="M306" s="78">
        <f>'[13]Cumulative Stats'!D103</f>
        <v>0</v>
      </c>
      <c r="N306" s="11">
        <f>IF(L306=0,0,M306/L306)</f>
        <v>0</v>
      </c>
      <c r="O306" s="78">
        <f>'[13]Cumulative Stats'!F103</f>
        <v>0</v>
      </c>
      <c r="P306" s="78">
        <f>'[13]Cumulative Stats'!G103</f>
        <v>0</v>
      </c>
      <c r="Q306" s="78">
        <f>'[13]Cumulative Stats'!H103</f>
        <v>0</v>
      </c>
      <c r="R306" s="16">
        <f>+L306/PASSING!$B$1*16</f>
        <v>0</v>
      </c>
    </row>
    <row r="307" spans="1:18">
      <c r="A307" t="str">
        <f>'[25]Cumulative Stats'!A90</f>
        <v>Tilley</v>
      </c>
      <c r="B307" t="str">
        <f>'[25]Cumulative Stats'!B90</f>
        <v>StL</v>
      </c>
      <c r="C307">
        <f>'[25]Cumulative Stats'!C90</f>
        <v>0</v>
      </c>
      <c r="D307">
        <f>'[25]Cumulative Stats'!D90</f>
        <v>0</v>
      </c>
      <c r="E307" s="11">
        <f>IF(C307=0,0,D307/C307)</f>
        <v>0</v>
      </c>
      <c r="F307">
        <f>'[25]Cumulative Stats'!F90</f>
        <v>0</v>
      </c>
      <c r="G307">
        <f>'[25]Cumulative Stats'!G90</f>
        <v>0</v>
      </c>
      <c r="H307">
        <f>'[25]Cumulative Stats'!H90</f>
        <v>0</v>
      </c>
      <c r="I307" s="14">
        <f>IF(C307&gt;0,1,0)</f>
        <v>0</v>
      </c>
      <c r="J307" t="str">
        <f>'[8]Cumulative Stats'!A98</f>
        <v>McCreary</v>
      </c>
      <c r="K307" t="str">
        <f>'[8]Cumulative Stats'!B98</f>
        <v>Mia</v>
      </c>
      <c r="L307">
        <f>'[8]Cumulative Stats'!C98</f>
        <v>0</v>
      </c>
      <c r="M307">
        <f>'[8]Cumulative Stats'!D98</f>
        <v>0</v>
      </c>
      <c r="N307" s="11">
        <f>IF(L307=0,0,M307/L307)</f>
        <v>0</v>
      </c>
      <c r="O307">
        <f>'[8]Cumulative Stats'!F98</f>
        <v>0</v>
      </c>
      <c r="P307">
        <f>'[8]Cumulative Stats'!G98</f>
        <v>0</v>
      </c>
      <c r="Q307">
        <f>'[8]Cumulative Stats'!H98</f>
        <v>0</v>
      </c>
      <c r="R307" s="16">
        <f>+L307/PASSING!$B$1*16</f>
        <v>0</v>
      </c>
    </row>
    <row r="308" spans="1:18">
      <c r="A308" t="str">
        <f>'[10]Cumulative Stats'!A85</f>
        <v>Walker</v>
      </c>
      <c r="B308" t="str">
        <f>'[10]Cumulative Stats'!B85</f>
        <v>NYJ</v>
      </c>
      <c r="C308">
        <f>'[10]Cumulative Stats'!C85</f>
        <v>0</v>
      </c>
      <c r="D308">
        <f>'[10]Cumulative Stats'!D85</f>
        <v>0</v>
      </c>
      <c r="E308" s="11">
        <f>IF(C308=0,0,D308/C308)</f>
        <v>0</v>
      </c>
      <c r="F308">
        <f>'[10]Cumulative Stats'!F85</f>
        <v>0</v>
      </c>
      <c r="G308">
        <f>'[10]Cumulative Stats'!G85</f>
        <v>0</v>
      </c>
      <c r="H308">
        <f>'[10]Cumulative Stats'!H85</f>
        <v>0</v>
      </c>
      <c r="I308" s="14">
        <f>IF(C308&gt;0,1,0)</f>
        <v>0</v>
      </c>
      <c r="J308" s="14" t="str">
        <f>'[20]Cumulative Stats'!A99</f>
        <v>McCutcheon</v>
      </c>
      <c r="K308" s="14" t="str">
        <f>'[20]Cumulative Stats'!B99</f>
        <v>LA</v>
      </c>
      <c r="L308" s="14">
        <f>'[20]Cumulative Stats'!C99</f>
        <v>0</v>
      </c>
      <c r="M308" s="14">
        <f>'[20]Cumulative Stats'!D99</f>
        <v>0</v>
      </c>
      <c r="N308" s="11">
        <f>IF(L308=0,0,M308/L308)</f>
        <v>0</v>
      </c>
      <c r="O308" s="14">
        <f>'[20]Cumulative Stats'!F99</f>
        <v>0</v>
      </c>
      <c r="P308" s="14">
        <f>'[20]Cumulative Stats'!G99</f>
        <v>0</v>
      </c>
      <c r="Q308" s="14">
        <f>'[20]Cumulative Stats'!H99</f>
        <v>0</v>
      </c>
      <c r="R308" s="16">
        <f>+L308/PASSING!$B$1*16</f>
        <v>0</v>
      </c>
    </row>
    <row r="309" spans="1:18">
      <c r="A309" t="str">
        <f>'[24]Cumulative Stats'!A90</f>
        <v>Walton</v>
      </c>
      <c r="B309" t="str">
        <f>'[24]Cumulative Stats'!B90</f>
        <v>Phi</v>
      </c>
      <c r="C309">
        <f>'[24]Cumulative Stats'!C90</f>
        <v>0</v>
      </c>
      <c r="D309">
        <f>'[24]Cumulative Stats'!D90</f>
        <v>0</v>
      </c>
      <c r="E309" s="11">
        <f>IF(C309=0,0,D309/C309)</f>
        <v>0</v>
      </c>
      <c r="F309">
        <f>'[24]Cumulative Stats'!F90</f>
        <v>0</v>
      </c>
      <c r="G309">
        <f>'[24]Cumulative Stats'!G90</f>
        <v>0</v>
      </c>
      <c r="H309">
        <f>'[24]Cumulative Stats'!H90</f>
        <v>0</v>
      </c>
      <c r="I309" s="14">
        <f>IF(C309&gt;0,1,0)</f>
        <v>0</v>
      </c>
      <c r="J309" s="78" t="str">
        <f>'[13]Cumulative Stats'!A104</f>
        <v>McDonald</v>
      </c>
      <c r="K309" s="78" t="str">
        <f>'[13]Cumulative Stats'!B104</f>
        <v>SD</v>
      </c>
      <c r="L309" s="78">
        <f>'[13]Cumulative Stats'!C104</f>
        <v>0</v>
      </c>
      <c r="M309" s="78">
        <f>'[13]Cumulative Stats'!D104</f>
        <v>0</v>
      </c>
      <c r="N309" s="11">
        <f>IF(L309=0,0,M309/L309)</f>
        <v>0</v>
      </c>
      <c r="O309" s="78">
        <f>'[13]Cumulative Stats'!F104</f>
        <v>0</v>
      </c>
      <c r="P309" s="78">
        <f>'[13]Cumulative Stats'!G104</f>
        <v>0</v>
      </c>
      <c r="Q309" s="78">
        <f>'[13]Cumulative Stats'!H104</f>
        <v>0</v>
      </c>
      <c r="R309" s="16">
        <f>+L309/PASSING!$B$1*16</f>
        <v>0</v>
      </c>
    </row>
    <row r="310" spans="1:18">
      <c r="A310" t="str">
        <f>'[14]Cumulative Stats'!A84</f>
        <v>Weaver</v>
      </c>
      <c r="B310" t="str">
        <f>'[14]Cumulative Stats'!B84</f>
        <v>Sea</v>
      </c>
      <c r="C310">
        <f>'[14]Cumulative Stats'!C84</f>
        <v>0</v>
      </c>
      <c r="D310">
        <f>'[14]Cumulative Stats'!D84</f>
        <v>0</v>
      </c>
      <c r="E310" s="11">
        <f>IF(C310=0,0,D310/C310)</f>
        <v>0</v>
      </c>
      <c r="F310">
        <f>'[14]Cumulative Stats'!F84</f>
        <v>0</v>
      </c>
      <c r="G310">
        <f>'[14]Cumulative Stats'!G84</f>
        <v>0</v>
      </c>
      <c r="H310">
        <f>'[14]Cumulative Stats'!H84</f>
        <v>0</v>
      </c>
      <c r="I310" s="14">
        <f>IF(C310&gt;0,1,0)</f>
        <v>0</v>
      </c>
      <c r="J310" s="14" t="str">
        <f>'[6]Cumulative Stats'!A98</f>
        <v>Merkens</v>
      </c>
      <c r="K310" s="14" t="str">
        <f>'[6]Cumulative Stats'!B98</f>
        <v>Hou</v>
      </c>
      <c r="L310" s="14">
        <f>'[6]Cumulative Stats'!C98</f>
        <v>0</v>
      </c>
      <c r="M310" s="14">
        <f>'[6]Cumulative Stats'!D98</f>
        <v>0</v>
      </c>
      <c r="N310" s="11">
        <f>IF(L310=0,0,M310/L310)</f>
        <v>0</v>
      </c>
      <c r="O310" s="14">
        <f>'[6]Cumulative Stats'!F98</f>
        <v>0</v>
      </c>
      <c r="P310" s="14">
        <f>'[6]Cumulative Stats'!G98</f>
        <v>0</v>
      </c>
      <c r="Q310" s="14">
        <f>'[6]Cumulative Stats'!H98</f>
        <v>0</v>
      </c>
      <c r="R310" s="16">
        <f>+L310/PASSING!$B$1*16</f>
        <v>0</v>
      </c>
    </row>
    <row r="311" spans="1:18">
      <c r="A311" t="str">
        <f>'[25]Cumulative Stats'!A91</f>
        <v>Wehrli</v>
      </c>
      <c r="B311" t="str">
        <f>'[25]Cumulative Stats'!B91</f>
        <v>StL</v>
      </c>
      <c r="C311">
        <f>'[25]Cumulative Stats'!C91</f>
        <v>0</v>
      </c>
      <c r="D311">
        <f>'[25]Cumulative Stats'!D91</f>
        <v>0</v>
      </c>
      <c r="E311" s="11">
        <f>IF(C311=0,0,D311/C311)</f>
        <v>0</v>
      </c>
      <c r="F311">
        <f>'[25]Cumulative Stats'!F91</f>
        <v>0</v>
      </c>
      <c r="G311">
        <f>'[25]Cumulative Stats'!G91</f>
        <v>0</v>
      </c>
      <c r="H311">
        <f>'[25]Cumulative Stats'!H91</f>
        <v>0</v>
      </c>
      <c r="I311" s="14">
        <f>IF(C311&gt;0,1,0)</f>
        <v>0</v>
      </c>
      <c r="J311" s="78" t="str">
        <f>'[23]Cumulative Stats'!A97</f>
        <v>Moorehead</v>
      </c>
      <c r="K311" s="14" t="str">
        <f>'[23]Cumulative Stats'!B97</f>
        <v>NYG</v>
      </c>
      <c r="L311" s="14">
        <f>'[23]Cumulative Stats'!C97</f>
        <v>0</v>
      </c>
      <c r="M311" s="14">
        <f>'[23]Cumulative Stats'!D97</f>
        <v>0</v>
      </c>
      <c r="N311" s="11">
        <f>IF(L311=0,0,M311/L311)</f>
        <v>0</v>
      </c>
      <c r="O311" s="14">
        <f>'[23]Cumulative Stats'!F97</f>
        <v>0</v>
      </c>
      <c r="P311" s="14">
        <f>'[23]Cumulative Stats'!G97</f>
        <v>0</v>
      </c>
      <c r="Q311" s="14">
        <f>'[23]Cumulative Stats'!H97</f>
        <v>0</v>
      </c>
      <c r="R311" s="16">
        <f>+L311/PASSING!$B$1*16</f>
        <v>0</v>
      </c>
    </row>
    <row r="312" spans="1:18">
      <c r="A312" t="str">
        <f>'[13]Cumulative Stats'!A87</f>
        <v>West</v>
      </c>
      <c r="B312" t="str">
        <f>'[13]Cumulative Stats'!B87</f>
        <v>SD</v>
      </c>
      <c r="C312">
        <f>'[13]Cumulative Stats'!C87</f>
        <v>0</v>
      </c>
      <c r="D312">
        <f>'[13]Cumulative Stats'!D87</f>
        <v>0</v>
      </c>
      <c r="E312" s="11">
        <f>IF(C312=0,0,D312/C312)</f>
        <v>0</v>
      </c>
      <c r="F312">
        <f>'[13]Cumulative Stats'!F87</f>
        <v>0</v>
      </c>
      <c r="G312">
        <f>'[13]Cumulative Stats'!G87</f>
        <v>0</v>
      </c>
      <c r="H312">
        <f>'[13]Cumulative Stats'!H87</f>
        <v>0</v>
      </c>
      <c r="I312" s="14">
        <f>IF(C312&gt;0,1,0)</f>
        <v>0</v>
      </c>
      <c r="J312" s="14" t="str">
        <f>'[7]Cumulative Stats'!A96</f>
        <v>Morgado</v>
      </c>
      <c r="K312" s="14" t="str">
        <f>'[7]Cumulative Stats'!B96</f>
        <v>KC</v>
      </c>
      <c r="L312" s="14">
        <f>'[7]Cumulative Stats'!C96</f>
        <v>0</v>
      </c>
      <c r="M312" s="14">
        <f>'[7]Cumulative Stats'!D96</f>
        <v>0</v>
      </c>
      <c r="N312" s="11">
        <f>IF(L312=0,0,M312/L312)</f>
        <v>0</v>
      </c>
      <c r="O312" s="14">
        <f>'[7]Cumulative Stats'!F96</f>
        <v>0</v>
      </c>
      <c r="P312" s="14">
        <f>'[7]Cumulative Stats'!G96</f>
        <v>0</v>
      </c>
      <c r="Q312" s="14">
        <f>'[7]Cumulative Stats'!H96</f>
        <v>0</v>
      </c>
      <c r="R312" s="16">
        <f>+L312/PASSING!$B$1*16</f>
        <v>0</v>
      </c>
    </row>
    <row r="313" spans="1:18">
      <c r="A313" t="str">
        <f>'[9]Cumulative Stats'!A85</f>
        <v>Westbrook</v>
      </c>
      <c r="B313" t="str">
        <f>'[9]Cumulative Stats'!B85</f>
        <v>NE</v>
      </c>
      <c r="C313">
        <f>'[9]Cumulative Stats'!C85</f>
        <v>0</v>
      </c>
      <c r="D313">
        <f>'[9]Cumulative Stats'!D85</f>
        <v>0</v>
      </c>
      <c r="E313" s="11">
        <f>IF(C313=0,0,D313/C313)</f>
        <v>0</v>
      </c>
      <c r="F313">
        <f>'[9]Cumulative Stats'!F85</f>
        <v>0</v>
      </c>
      <c r="G313">
        <f>'[9]Cumulative Stats'!G85</f>
        <v>0</v>
      </c>
      <c r="H313">
        <f>'[9]Cumulative Stats'!H85</f>
        <v>0</v>
      </c>
      <c r="I313" s="14">
        <f>IF(C313&gt;0,1,0)</f>
        <v>0</v>
      </c>
      <c r="J313" t="str">
        <f>'[28]Cumulative Stats'!A99</f>
        <v>Murphy</v>
      </c>
      <c r="K313" t="str">
        <f>'[28]Cumulative Stats'!B99</f>
        <v>Was</v>
      </c>
      <c r="L313">
        <f>'[28]Cumulative Stats'!C99</f>
        <v>0</v>
      </c>
      <c r="M313">
        <f>'[28]Cumulative Stats'!D99</f>
        <v>0</v>
      </c>
      <c r="N313" s="11">
        <f>IF(L313=0,0,M313/L313)</f>
        <v>0</v>
      </c>
      <c r="O313">
        <f>'[28]Cumulative Stats'!F99</f>
        <v>0</v>
      </c>
      <c r="P313">
        <f>'[28]Cumulative Stats'!G99</f>
        <v>0</v>
      </c>
      <c r="Q313">
        <f>'[28]Cumulative Stats'!H99</f>
        <v>0</v>
      </c>
      <c r="R313" s="16">
        <f>+L313/PASSING!$B$1*16</f>
        <v>0</v>
      </c>
    </row>
    <row r="314" spans="1:18">
      <c r="A314" t="str">
        <f>'[27]Cumulative Stats'!A86</f>
        <v>White,C</v>
      </c>
      <c r="B314" t="str">
        <f>'[27]Cumulative Stats'!B86</f>
        <v>TB</v>
      </c>
      <c r="C314">
        <f>'[27]Cumulative Stats'!C86</f>
        <v>0</v>
      </c>
      <c r="D314">
        <f>'[27]Cumulative Stats'!D86</f>
        <v>0</v>
      </c>
      <c r="E314" s="11">
        <f>IF(C314=0,0,D314/C314)</f>
        <v>0</v>
      </c>
      <c r="F314">
        <f>'[27]Cumulative Stats'!F86</f>
        <v>0</v>
      </c>
      <c r="G314">
        <f>'[27]Cumulative Stats'!G86</f>
        <v>0</v>
      </c>
      <c r="H314">
        <f>'[27]Cumulative Stats'!H86</f>
        <v>0</v>
      </c>
      <c r="I314" s="14">
        <f>IF(C314&gt;0,1,0)</f>
        <v>0</v>
      </c>
      <c r="J314" s="14" t="str">
        <f>'[4]Cumulative Stats'!A96</f>
        <v>Parris</v>
      </c>
      <c r="K314" s="14" t="str">
        <f>'[4]Cumulative Stats'!B96</f>
        <v>Cle</v>
      </c>
      <c r="L314" s="14">
        <f>'[4]Cumulative Stats'!C96</f>
        <v>0</v>
      </c>
      <c r="M314" s="14">
        <f>'[4]Cumulative Stats'!D96</f>
        <v>0</v>
      </c>
      <c r="N314" s="11">
        <f>IF(L314=0,0,M314/L314)</f>
        <v>0</v>
      </c>
      <c r="O314" s="14">
        <f>'[4]Cumulative Stats'!F96</f>
        <v>0</v>
      </c>
      <c r="P314" s="14">
        <f>'[4]Cumulative Stats'!G96</f>
        <v>0</v>
      </c>
      <c r="Q314" s="14">
        <f>'[4]Cumulative Stats'!H96</f>
        <v>0</v>
      </c>
      <c r="R314" s="16">
        <f>+L314/PASSING!$B$1*16</f>
        <v>0</v>
      </c>
    </row>
    <row r="315" spans="1:18">
      <c r="A315" t="str">
        <f>'[21]Cumulative Stats'!A84</f>
        <v>White,S</v>
      </c>
      <c r="B315" t="str">
        <f>'[21]Cumulative Stats'!B84</f>
        <v>Min</v>
      </c>
      <c r="C315">
        <f>'[21]Cumulative Stats'!C84</f>
        <v>0</v>
      </c>
      <c r="D315">
        <f>'[21]Cumulative Stats'!D84</f>
        <v>0</v>
      </c>
      <c r="E315" s="11">
        <f>IF(C315=0,0,D315/C315)</f>
        <v>0</v>
      </c>
      <c r="F315">
        <f>'[21]Cumulative Stats'!F84</f>
        <v>0</v>
      </c>
      <c r="G315">
        <f>'[21]Cumulative Stats'!G84</f>
        <v>0</v>
      </c>
      <c r="H315">
        <f>'[21]Cumulative Stats'!H84</f>
        <v>0</v>
      </c>
      <c r="I315" s="14">
        <f>IF(C315&gt;0,1,0)</f>
        <v>0</v>
      </c>
      <c r="J315" s="14" t="str">
        <f>'[15]Cumulative Stats'!A98</f>
        <v>Pearson</v>
      </c>
      <c r="K315" s="14" t="str">
        <f>'[15]Cumulative Stats'!B98</f>
        <v>Atl</v>
      </c>
      <c r="L315" s="14">
        <f>'[15]Cumulative Stats'!C98</f>
        <v>0</v>
      </c>
      <c r="M315" s="14">
        <f>'[15]Cumulative Stats'!D98</f>
        <v>0</v>
      </c>
      <c r="N315" s="11">
        <f>IF(L315=0,0,M315/L315)</f>
        <v>0</v>
      </c>
      <c r="O315" s="14">
        <f>'[15]Cumulative Stats'!F98</f>
        <v>0</v>
      </c>
      <c r="P315" s="14">
        <f>'[15]Cumulative Stats'!G98</f>
        <v>0</v>
      </c>
      <c r="Q315" s="14">
        <f>'[15]Cumulative Stats'!H98</f>
        <v>0</v>
      </c>
      <c r="R315" s="16">
        <f>+L315/PASSING!$B$1*16</f>
        <v>0</v>
      </c>
    </row>
    <row r="316" spans="1:18">
      <c r="A316" t="str">
        <f>'[13]Cumulative Stats'!A88</f>
        <v>Williams,C</v>
      </c>
      <c r="B316" t="str">
        <f>'[13]Cumulative Stats'!B88</f>
        <v>SD</v>
      </c>
      <c r="C316">
        <f>'[13]Cumulative Stats'!C88</f>
        <v>0</v>
      </c>
      <c r="D316">
        <f>'[13]Cumulative Stats'!D88</f>
        <v>0</v>
      </c>
      <c r="E316" s="11">
        <f>IF(C316=0,0,D316/C316)</f>
        <v>0</v>
      </c>
      <c r="F316">
        <f>'[13]Cumulative Stats'!F88</f>
        <v>0</v>
      </c>
      <c r="G316">
        <f>'[13]Cumulative Stats'!G88</f>
        <v>0</v>
      </c>
      <c r="H316">
        <f>'[13]Cumulative Stats'!H88</f>
        <v>0</v>
      </c>
      <c r="I316" s="14">
        <f>IF(C316&gt;0,1,0)</f>
        <v>0</v>
      </c>
      <c r="J316" t="str">
        <f>'[14]Cumulative Stats'!A97</f>
        <v>Peets</v>
      </c>
      <c r="K316" t="str">
        <f>'[14]Cumulative Stats'!B97</f>
        <v>Sea</v>
      </c>
      <c r="L316">
        <f>'[14]Cumulative Stats'!C97</f>
        <v>0</v>
      </c>
      <c r="M316">
        <f>'[14]Cumulative Stats'!D97</f>
        <v>0</v>
      </c>
      <c r="N316" s="11">
        <f>IF(L316=0,0,M316/L316)</f>
        <v>0</v>
      </c>
      <c r="O316">
        <f>'[14]Cumulative Stats'!F97</f>
        <v>0</v>
      </c>
      <c r="P316">
        <f>'[14]Cumulative Stats'!G97</f>
        <v>0</v>
      </c>
      <c r="Q316">
        <f>'[14]Cumulative Stats'!H97</f>
        <v>0</v>
      </c>
      <c r="R316" s="16">
        <f>+L316/PASSING!$B$1*16</f>
        <v>0</v>
      </c>
    </row>
    <row r="317" spans="1:18">
      <c r="A317" t="str">
        <f>'[9]Cumulative Stats'!A86</f>
        <v>Wilson</v>
      </c>
      <c r="B317" t="str">
        <f>'[9]Cumulative Stats'!B86</f>
        <v>NE</v>
      </c>
      <c r="C317">
        <f>'[9]Cumulative Stats'!C86</f>
        <v>0</v>
      </c>
      <c r="D317">
        <f>'[9]Cumulative Stats'!D86</f>
        <v>0</v>
      </c>
      <c r="E317" s="11">
        <f>IF(C317=0,0,D317/C317)</f>
        <v>0</v>
      </c>
      <c r="F317">
        <f>'[9]Cumulative Stats'!F86</f>
        <v>0</v>
      </c>
      <c r="G317">
        <f>'[9]Cumulative Stats'!G86</f>
        <v>0</v>
      </c>
      <c r="H317">
        <f>'[9]Cumulative Stats'!H86</f>
        <v>0</v>
      </c>
      <c r="I317" s="14">
        <f>IF(C317&gt;0,1,0)</f>
        <v>0</v>
      </c>
      <c r="J317" s="14" t="str">
        <f>'[9]Cumulative Stats'!A99</f>
        <v>Pennywell</v>
      </c>
      <c r="K317" s="14" t="str">
        <f>'[9]Cumulative Stats'!B99</f>
        <v>NE</v>
      </c>
      <c r="L317" s="14">
        <f>'[9]Cumulative Stats'!C99</f>
        <v>0</v>
      </c>
      <c r="M317" s="14">
        <f>'[9]Cumulative Stats'!D99</f>
        <v>0</v>
      </c>
      <c r="N317" s="11">
        <f>IF(L317=0,0,M317/L317)</f>
        <v>0</v>
      </c>
      <c r="O317" s="14">
        <f>'[9]Cumulative Stats'!F99</f>
        <v>0</v>
      </c>
      <c r="P317" s="14">
        <f>'[9]Cumulative Stats'!G99</f>
        <v>0</v>
      </c>
      <c r="Q317" s="14">
        <f>'[9]Cumulative Stats'!H99</f>
        <v>0</v>
      </c>
      <c r="R317" s="16">
        <f>+L317/PASSING!$B$1*16</f>
        <v>0</v>
      </c>
    </row>
    <row r="318" spans="1:18">
      <c r="A318" s="14" t="str">
        <f>'[6]Cumulative Stats'!A86</f>
        <v>Woods</v>
      </c>
      <c r="B318" s="14" t="str">
        <f>'[6]Cumulative Stats'!B86</f>
        <v>Hou</v>
      </c>
      <c r="C318" s="14">
        <f>'[6]Cumulative Stats'!C86</f>
        <v>0</v>
      </c>
      <c r="D318" s="14">
        <f>'[6]Cumulative Stats'!D86</f>
        <v>0</v>
      </c>
      <c r="E318" s="11">
        <f>IF(C318=0,0,D318/C318)</f>
        <v>0</v>
      </c>
      <c r="F318" s="14">
        <f>'[6]Cumulative Stats'!F86</f>
        <v>0</v>
      </c>
      <c r="G318" s="14">
        <f>'[6]Cumulative Stats'!G86</f>
        <v>0</v>
      </c>
      <c r="H318" s="14">
        <f>'[6]Cumulative Stats'!H86</f>
        <v>0</v>
      </c>
      <c r="I318" s="14">
        <f>IF(C318&gt;0,1,0)</f>
        <v>0</v>
      </c>
      <c r="J318" t="str">
        <f>'[23]Cumulative Stats'!A99</f>
        <v>Pough</v>
      </c>
      <c r="K318" t="str">
        <f>'[23]Cumulative Stats'!B99</f>
        <v>NYG</v>
      </c>
      <c r="L318">
        <f>'[23]Cumulative Stats'!C99</f>
        <v>0</v>
      </c>
      <c r="M318">
        <f>'[23]Cumulative Stats'!D99</f>
        <v>0</v>
      </c>
      <c r="N318" s="11">
        <f>IF(L318=0,0,M318/L318)</f>
        <v>0</v>
      </c>
      <c r="O318">
        <f>'[23]Cumulative Stats'!F99</f>
        <v>0</v>
      </c>
      <c r="P318">
        <f>'[23]Cumulative Stats'!G99</f>
        <v>0</v>
      </c>
      <c r="Q318">
        <f>'[23]Cumulative Stats'!H99</f>
        <v>0</v>
      </c>
      <c r="R318" s="16">
        <f>+L318/PASSING!$B$1*16</f>
        <v>0</v>
      </c>
    </row>
    <row r="319" spans="1:18">
      <c r="A319" s="14" t="str">
        <f>'[20]Cumulative Stats'!A90</f>
        <v>Young</v>
      </c>
      <c r="B319" s="14" t="str">
        <f>'[20]Cumulative Stats'!B90</f>
        <v>LA</v>
      </c>
      <c r="C319" s="14">
        <f>'[20]Cumulative Stats'!C90</f>
        <v>0</v>
      </c>
      <c r="D319" s="14">
        <f>'[20]Cumulative Stats'!D90</f>
        <v>0</v>
      </c>
      <c r="E319" s="11">
        <f>IF(C319=0,0,D319/C319)</f>
        <v>0</v>
      </c>
      <c r="F319" s="14">
        <f>'[20]Cumulative Stats'!F90</f>
        <v>0</v>
      </c>
      <c r="G319" s="14">
        <f>'[20]Cumulative Stats'!G90</f>
        <v>0</v>
      </c>
      <c r="H319" s="14">
        <f>'[20]Cumulative Stats'!H90</f>
        <v>0</v>
      </c>
      <c r="I319" s="14">
        <f>IF(C319&gt;0,1,0)</f>
        <v>0</v>
      </c>
      <c r="J319" t="str">
        <f>'[27]Cumulative Stats'!A101</f>
        <v>Ragsdale</v>
      </c>
      <c r="K319" t="str">
        <f>'[27]Cumulative Stats'!B101</f>
        <v>TB</v>
      </c>
      <c r="L319">
        <f>'[27]Cumulative Stats'!C101</f>
        <v>0</v>
      </c>
      <c r="M319">
        <f>'[27]Cumulative Stats'!D101</f>
        <v>0</v>
      </c>
      <c r="N319" s="11">
        <f>IF(L319=0,0,M319/L319)</f>
        <v>0</v>
      </c>
      <c r="O319">
        <f>'[27]Cumulative Stats'!F101</f>
        <v>0</v>
      </c>
      <c r="P319">
        <f>'[27]Cumulative Stats'!G101</f>
        <v>0</v>
      </c>
      <c r="Q319">
        <f>'[27]Cumulative Stats'!H101</f>
        <v>0</v>
      </c>
      <c r="R319" s="16">
        <f>+L319/PASSING!$B$1*16</f>
        <v>0</v>
      </c>
    </row>
    <row r="320" spans="1:18">
      <c r="J320" s="78" t="str">
        <f>'[10]Cumulative Stats'!A98</f>
        <v>Roman</v>
      </c>
      <c r="K320" s="78" t="str">
        <f>'[10]Cumulative Stats'!B98</f>
        <v>NYJ</v>
      </c>
      <c r="L320" s="78">
        <f>'[10]Cumulative Stats'!C98</f>
        <v>0</v>
      </c>
      <c r="M320" s="78">
        <f>'[10]Cumulative Stats'!D98</f>
        <v>0</v>
      </c>
      <c r="N320" s="11">
        <f>IF(L320=0,0,M320/L320)</f>
        <v>0</v>
      </c>
      <c r="O320" s="78">
        <f>'[10]Cumulative Stats'!F98</f>
        <v>0</v>
      </c>
      <c r="P320" s="78">
        <f>'[10]Cumulative Stats'!G98</f>
        <v>0</v>
      </c>
      <c r="Q320" s="78">
        <f>'[10]Cumulative Stats'!H98</f>
        <v>0</v>
      </c>
      <c r="R320" s="16">
        <f>+L320/PASSING!$B$1*16</f>
        <v>0</v>
      </c>
    </row>
    <row r="321" spans="5:18">
      <c r="J321" s="14" t="str">
        <f>'[6]Cumulative Stats'!A100</f>
        <v>Rucker</v>
      </c>
      <c r="K321" s="14" t="str">
        <f>'[6]Cumulative Stats'!B100</f>
        <v>Hou</v>
      </c>
      <c r="L321" s="14">
        <f>'[6]Cumulative Stats'!C100</f>
        <v>0</v>
      </c>
      <c r="M321" s="14">
        <f>'[6]Cumulative Stats'!D100</f>
        <v>0</v>
      </c>
      <c r="N321" s="11">
        <f>IF(L321=0,0,M321/L321)</f>
        <v>0</v>
      </c>
      <c r="O321" s="14">
        <f>'[6]Cumulative Stats'!F100</f>
        <v>0</v>
      </c>
      <c r="P321" s="14">
        <f>'[6]Cumulative Stats'!G100</f>
        <v>0</v>
      </c>
      <c r="Q321" s="14">
        <f>'[6]Cumulative Stats'!H100</f>
        <v>0</v>
      </c>
      <c r="R321" s="16">
        <f>+L321/PASSING!$B$1*16</f>
        <v>0</v>
      </c>
    </row>
    <row r="322" spans="5:18">
      <c r="J322" t="str">
        <f>'[20]Cumulative Stats'!A103</f>
        <v>Scales</v>
      </c>
      <c r="K322" t="str">
        <f>'[20]Cumulative Stats'!B103</f>
        <v>LA</v>
      </c>
      <c r="L322">
        <f>'[20]Cumulative Stats'!C103</f>
        <v>0</v>
      </c>
      <c r="M322">
        <f>'[20]Cumulative Stats'!D103</f>
        <v>0</v>
      </c>
      <c r="N322" s="11">
        <f>IF(L322=0,0,M322/L322)</f>
        <v>0</v>
      </c>
      <c r="O322">
        <f>'[20]Cumulative Stats'!F103</f>
        <v>0</v>
      </c>
      <c r="P322">
        <f>'[20]Cumulative Stats'!G103</f>
        <v>0</v>
      </c>
      <c r="Q322">
        <f>'[20]Cumulative Stats'!H103</f>
        <v>0</v>
      </c>
      <c r="R322" s="16">
        <f>+L322/PASSING!$B$1*16</f>
        <v>0</v>
      </c>
    </row>
    <row r="323" spans="5:18">
      <c r="E323" s="11">
        <f t="shared" ref="E323:E330" si="0">IF(C323=0,0,D323/C323)</f>
        <v>0</v>
      </c>
      <c r="I323" s="14">
        <f t="shared" ref="I323:I330" si="1">IF(C323&gt;0,1,0)</f>
        <v>0</v>
      </c>
      <c r="J323" s="14" t="str">
        <f>'[16]Cumulative Stats'!A98</f>
        <v>Schubert</v>
      </c>
      <c r="K323" s="14" t="str">
        <f>'[16]Cumulative Stats'!B98</f>
        <v>Chi</v>
      </c>
      <c r="L323" s="14">
        <f>'[16]Cumulative Stats'!C98</f>
        <v>0</v>
      </c>
      <c r="M323" s="14">
        <f>'[16]Cumulative Stats'!D98</f>
        <v>0</v>
      </c>
      <c r="N323" s="11">
        <f>IF(L323=0,0,M323/L323)</f>
        <v>0</v>
      </c>
      <c r="O323" s="14">
        <f>'[16]Cumulative Stats'!F98</f>
        <v>0</v>
      </c>
      <c r="P323" s="14">
        <f>'[16]Cumulative Stats'!G98</f>
        <v>0</v>
      </c>
      <c r="Q323" s="14">
        <f>'[16]Cumulative Stats'!H98</f>
        <v>0</v>
      </c>
      <c r="R323" s="16">
        <f>+L323/PASSING!$B$1*16</f>
        <v>0</v>
      </c>
    </row>
    <row r="324" spans="5:18">
      <c r="E324" s="11">
        <f t="shared" si="0"/>
        <v>0</v>
      </c>
      <c r="I324" s="14">
        <f t="shared" si="1"/>
        <v>0</v>
      </c>
      <c r="J324" t="str">
        <f>'[25]Cumulative Stats'!A105</f>
        <v>Shelby</v>
      </c>
      <c r="K324" t="str">
        <f>'[25]Cumulative Stats'!B105</f>
        <v>StL</v>
      </c>
      <c r="L324">
        <f>'[25]Cumulative Stats'!C105</f>
        <v>0</v>
      </c>
      <c r="M324">
        <f>'[25]Cumulative Stats'!D105</f>
        <v>0</v>
      </c>
      <c r="N324" s="11">
        <f>IF(L324=0,0,M324/L324)</f>
        <v>0</v>
      </c>
      <c r="O324">
        <f>'[25]Cumulative Stats'!F105</f>
        <v>0</v>
      </c>
      <c r="P324">
        <f>'[25]Cumulative Stats'!G105</f>
        <v>0</v>
      </c>
      <c r="Q324">
        <f>'[25]Cumulative Stats'!H105</f>
        <v>0</v>
      </c>
      <c r="R324" s="16">
        <f>+L324/PASSING!$B$1*16</f>
        <v>0</v>
      </c>
    </row>
    <row r="325" spans="5:18">
      <c r="E325" s="11">
        <f t="shared" si="0"/>
        <v>0</v>
      </c>
      <c r="I325" s="14">
        <f t="shared" si="1"/>
        <v>0</v>
      </c>
      <c r="J325" s="14" t="str">
        <f>'[19]Cumulative Stats'!A95</f>
        <v>Simpson</v>
      </c>
      <c r="K325" s="14" t="str">
        <f>'[19]Cumulative Stats'!B95</f>
        <v>GB</v>
      </c>
      <c r="L325" s="14">
        <f>'[19]Cumulative Stats'!C95</f>
        <v>0</v>
      </c>
      <c r="M325" s="14">
        <f>'[19]Cumulative Stats'!D95</f>
        <v>0</v>
      </c>
      <c r="N325" s="11">
        <f>IF(L325=0,0,M325/L325)</f>
        <v>0</v>
      </c>
      <c r="O325" s="14">
        <f>'[19]Cumulative Stats'!F95</f>
        <v>0</v>
      </c>
      <c r="P325" s="14">
        <f>'[19]Cumulative Stats'!G95</f>
        <v>0</v>
      </c>
      <c r="Q325" s="14">
        <f>'[19]Cumulative Stats'!H95</f>
        <v>0</v>
      </c>
      <c r="R325" s="16">
        <f>+L325/PASSING!$B$1*16</f>
        <v>0</v>
      </c>
    </row>
    <row r="326" spans="5:18">
      <c r="E326" s="11">
        <f t="shared" si="0"/>
        <v>0</v>
      </c>
      <c r="I326" s="14">
        <f t="shared" si="1"/>
        <v>0</v>
      </c>
      <c r="J326" s="78" t="str">
        <f>'[12]Cumulative Stats'!A97</f>
        <v>Smith</v>
      </c>
      <c r="K326" s="78" t="str">
        <f>'[12]Cumulative Stats'!B97</f>
        <v>Pit</v>
      </c>
      <c r="L326" s="78">
        <f>'[12]Cumulative Stats'!C97</f>
        <v>0</v>
      </c>
      <c r="M326" s="78">
        <f>'[12]Cumulative Stats'!D97</f>
        <v>0</v>
      </c>
      <c r="N326" s="11">
        <f>IF(L326=0,0,M326/L326)</f>
        <v>0</v>
      </c>
      <c r="O326" s="78">
        <f>'[12]Cumulative Stats'!F97</f>
        <v>0</v>
      </c>
      <c r="P326" s="78">
        <f>'[12]Cumulative Stats'!G97</f>
        <v>0</v>
      </c>
      <c r="Q326" s="78">
        <f>'[12]Cumulative Stats'!H97</f>
        <v>0</v>
      </c>
      <c r="R326" s="16">
        <f>+L326/PASSING!$B$1*16</f>
        <v>0</v>
      </c>
    </row>
    <row r="327" spans="5:18">
      <c r="E327" s="11">
        <f t="shared" si="0"/>
        <v>0</v>
      </c>
      <c r="I327" s="14">
        <f t="shared" si="1"/>
        <v>0</v>
      </c>
      <c r="J327" s="14" t="str">
        <f>'[20]Cumulative Stats'!A104</f>
        <v>Smith,R</v>
      </c>
      <c r="K327" s="14" t="str">
        <f>'[20]Cumulative Stats'!B104</f>
        <v>LA</v>
      </c>
      <c r="L327" s="14">
        <f>'[20]Cumulative Stats'!C104</f>
        <v>0</v>
      </c>
      <c r="M327" s="14">
        <f>'[20]Cumulative Stats'!D104</f>
        <v>0</v>
      </c>
      <c r="N327" s="11">
        <f>IF(L327=0,0,M327/L327)</f>
        <v>0</v>
      </c>
      <c r="O327" s="14">
        <f>'[20]Cumulative Stats'!F104</f>
        <v>0</v>
      </c>
      <c r="P327" s="14">
        <f>'[20]Cumulative Stats'!G104</f>
        <v>0</v>
      </c>
      <c r="Q327" s="14">
        <f>'[20]Cumulative Stats'!H104</f>
        <v>0</v>
      </c>
      <c r="R327" s="16">
        <f>+L327/PASSING!$B$1*16</f>
        <v>0</v>
      </c>
    </row>
    <row r="328" spans="5:18">
      <c r="E328" s="11">
        <f t="shared" si="0"/>
        <v>0</v>
      </c>
      <c r="I328" s="14">
        <f t="shared" si="1"/>
        <v>0</v>
      </c>
      <c r="J328" t="str">
        <f>'[23]Cumulative Stats'!A102</f>
        <v>Spencer</v>
      </c>
      <c r="K328" t="str">
        <f>'[23]Cumulative Stats'!B102</f>
        <v>NYG</v>
      </c>
      <c r="L328">
        <f>'[23]Cumulative Stats'!C102</f>
        <v>0</v>
      </c>
      <c r="M328">
        <f>'[23]Cumulative Stats'!D102</f>
        <v>0</v>
      </c>
      <c r="N328" s="11">
        <f>IF(L328=0,0,M328/L328)</f>
        <v>0</v>
      </c>
      <c r="O328">
        <f>'[23]Cumulative Stats'!F102</f>
        <v>0</v>
      </c>
      <c r="P328">
        <f>'[23]Cumulative Stats'!G102</f>
        <v>0</v>
      </c>
      <c r="Q328">
        <f>'[23]Cumulative Stats'!H102</f>
        <v>0</v>
      </c>
      <c r="R328" s="16">
        <f>+L328/PASSING!$B$1*16</f>
        <v>0</v>
      </c>
    </row>
    <row r="329" spans="5:18">
      <c r="E329" s="11">
        <f t="shared" si="0"/>
        <v>0</v>
      </c>
      <c r="I329" s="14">
        <f t="shared" si="1"/>
        <v>0</v>
      </c>
      <c r="J329" t="str">
        <f>'[26]Cumulative Stats'!A101</f>
        <v>Steptoe</v>
      </c>
      <c r="K329" t="str">
        <f>'[26]Cumulative Stats'!B101</f>
        <v>SF</v>
      </c>
      <c r="L329">
        <f>'[26]Cumulative Stats'!C101</f>
        <v>0</v>
      </c>
      <c r="M329">
        <f>'[26]Cumulative Stats'!D101</f>
        <v>0</v>
      </c>
      <c r="N329" s="11">
        <f>IF(L329=0,0,M329/L329)</f>
        <v>0</v>
      </c>
      <c r="O329">
        <f>'[26]Cumulative Stats'!F101</f>
        <v>0</v>
      </c>
      <c r="P329">
        <f>'[26]Cumulative Stats'!G101</f>
        <v>0</v>
      </c>
      <c r="Q329">
        <f>'[26]Cumulative Stats'!H101</f>
        <v>0</v>
      </c>
      <c r="R329" s="16">
        <f>+L329/PASSING!$B$1*16</f>
        <v>0</v>
      </c>
    </row>
    <row r="330" spans="5:18">
      <c r="E330" s="11">
        <f t="shared" si="0"/>
        <v>0</v>
      </c>
      <c r="I330" s="14">
        <f t="shared" si="1"/>
        <v>0</v>
      </c>
      <c r="J330" s="14" t="str">
        <f>'[4]Cumulative Stats'!A100</f>
        <v>Sullivan,T</v>
      </c>
      <c r="K330" s="14" t="str">
        <f>'[4]Cumulative Stats'!B100</f>
        <v>Cle</v>
      </c>
      <c r="L330" s="14">
        <f>'[4]Cumulative Stats'!C100</f>
        <v>0</v>
      </c>
      <c r="M330" s="14">
        <f>'[4]Cumulative Stats'!D100</f>
        <v>0</v>
      </c>
      <c r="N330" s="11">
        <f>IF(L330=0,0,M330/L330)</f>
        <v>0</v>
      </c>
      <c r="O330" s="14">
        <f>'[4]Cumulative Stats'!F100</f>
        <v>0</v>
      </c>
      <c r="P330" s="14">
        <f>'[4]Cumulative Stats'!G100</f>
        <v>0</v>
      </c>
      <c r="Q330" s="14">
        <f>'[4]Cumulative Stats'!H100</f>
        <v>0</v>
      </c>
      <c r="R330" s="16">
        <f>+L330/PASSING!$B$1*16</f>
        <v>0</v>
      </c>
    </row>
    <row r="331" spans="5:18">
      <c r="J331" s="14" t="str">
        <f>'[19]Cumulative Stats'!A98</f>
        <v>Torkelson</v>
      </c>
      <c r="K331" s="14" t="str">
        <f>'[19]Cumulative Stats'!B98</f>
        <v>GB</v>
      </c>
      <c r="L331" s="14">
        <f>'[19]Cumulative Stats'!C98</f>
        <v>0</v>
      </c>
      <c r="M331" s="14">
        <f>'[19]Cumulative Stats'!D98</f>
        <v>0</v>
      </c>
      <c r="N331" s="11">
        <f>IF(L331=0,0,M331/L331)</f>
        <v>0</v>
      </c>
      <c r="O331" s="14">
        <f>'[19]Cumulative Stats'!F98</f>
        <v>0</v>
      </c>
      <c r="P331" s="14">
        <f>'[19]Cumulative Stats'!G98</f>
        <v>0</v>
      </c>
      <c r="Q331" s="14">
        <f>'[19]Cumulative Stats'!H98</f>
        <v>0</v>
      </c>
      <c r="R331" s="16">
        <f>+L331/PASSING!$B$1*16</f>
        <v>0</v>
      </c>
    </row>
    <row r="332" spans="5:18">
      <c r="J332" t="str">
        <f>'[5]Cumulative Stats'!A101</f>
        <v>Turner</v>
      </c>
      <c r="K332" t="str">
        <f>'[5]Cumulative Stats'!B101</f>
        <v>Den</v>
      </c>
      <c r="L332">
        <f>'[5]Cumulative Stats'!C101</f>
        <v>0</v>
      </c>
      <c r="M332">
        <f>'[5]Cumulative Stats'!D101</f>
        <v>0</v>
      </c>
      <c r="N332" s="11">
        <f>IF(L332=0,0,M332/L332)</f>
        <v>0</v>
      </c>
      <c r="O332">
        <f>'[5]Cumulative Stats'!F101</f>
        <v>0</v>
      </c>
      <c r="P332">
        <f>'[5]Cumulative Stats'!G101</f>
        <v>0</v>
      </c>
      <c r="Q332">
        <f>'[5]Cumulative Stats'!H101</f>
        <v>0</v>
      </c>
      <c r="R332" s="16">
        <f>+L332/PASSING!$B$1*16</f>
        <v>0</v>
      </c>
    </row>
    <row r="333" spans="5:18">
      <c r="J333" s="14" t="str">
        <f>'[21]Cumulative Stats'!A99</f>
        <v>Washington</v>
      </c>
      <c r="K333" s="14" t="str">
        <f>'[21]Cumulative Stats'!B99</f>
        <v>Min</v>
      </c>
      <c r="L333" s="14">
        <f>'[21]Cumulative Stats'!C99</f>
        <v>0</v>
      </c>
      <c r="M333" s="14">
        <f>'[21]Cumulative Stats'!D99</f>
        <v>0</v>
      </c>
      <c r="N333" s="11">
        <f>IF(L333=0,0,M333/L333)</f>
        <v>0</v>
      </c>
      <c r="O333" s="14">
        <f>'[21]Cumulative Stats'!F99</f>
        <v>0</v>
      </c>
      <c r="P333" s="14">
        <f>'[21]Cumulative Stats'!G99</f>
        <v>0</v>
      </c>
      <c r="Q333" s="14">
        <f>'[21]Cumulative Stats'!H99</f>
        <v>0</v>
      </c>
      <c r="R333" s="16">
        <f>+L333/PASSING!$B$1*16</f>
        <v>0</v>
      </c>
    </row>
    <row r="334" spans="5:18">
      <c r="J334" t="str">
        <f>'[27]Cumulative Stats'!A103</f>
        <v>White,C</v>
      </c>
      <c r="K334" t="str">
        <f>'[27]Cumulative Stats'!B103</f>
        <v>TB</v>
      </c>
      <c r="L334">
        <f>'[27]Cumulative Stats'!C103</f>
        <v>0</v>
      </c>
      <c r="M334">
        <f>'[27]Cumulative Stats'!D103</f>
        <v>0</v>
      </c>
      <c r="N334" s="11">
        <f>IF(L334=0,0,M334/L334)</f>
        <v>0</v>
      </c>
      <c r="O334">
        <f>'[27]Cumulative Stats'!F103</f>
        <v>0</v>
      </c>
      <c r="P334">
        <f>'[27]Cumulative Stats'!G103</f>
        <v>0</v>
      </c>
      <c r="Q334">
        <f>'[27]Cumulative Stats'!H103</f>
        <v>0</v>
      </c>
      <c r="R334" s="16">
        <f>+L334/PASSING!$B$1*16</f>
        <v>0</v>
      </c>
    </row>
    <row r="335" spans="5:18">
      <c r="J335" s="78" t="str">
        <f>'[13]Cumulative Stats'!A108</f>
        <v>Williams,C</v>
      </c>
      <c r="K335" s="78" t="str">
        <f>'[13]Cumulative Stats'!B108</f>
        <v>SD</v>
      </c>
      <c r="L335" s="78">
        <f>'[13]Cumulative Stats'!C108</f>
        <v>0</v>
      </c>
      <c r="M335" s="78">
        <f>'[13]Cumulative Stats'!D108</f>
        <v>0</v>
      </c>
      <c r="N335" s="11">
        <f>IF(L335=0,0,M335/L335)</f>
        <v>0</v>
      </c>
      <c r="O335" s="78">
        <f>'[13]Cumulative Stats'!F108</f>
        <v>0</v>
      </c>
      <c r="P335" s="78">
        <f>'[13]Cumulative Stats'!G108</f>
        <v>0</v>
      </c>
      <c r="Q335" s="78">
        <f>'[13]Cumulative Stats'!H108</f>
        <v>0</v>
      </c>
      <c r="R335" s="16">
        <f>+L335/PASSING!$B$1*16</f>
        <v>0</v>
      </c>
    </row>
    <row r="336" spans="5:18">
      <c r="J336" t="str">
        <f>'[6]Cumulative Stats'!A103</f>
        <v>Woods</v>
      </c>
      <c r="K336" t="str">
        <f>'[6]Cumulative Stats'!B103</f>
        <v>Hou</v>
      </c>
      <c r="L336">
        <f>'[6]Cumulative Stats'!C103</f>
        <v>0</v>
      </c>
      <c r="M336">
        <f>'[6]Cumulative Stats'!D103</f>
        <v>0</v>
      </c>
      <c r="N336" s="11">
        <f>IF(L336=0,0,M336/L336)</f>
        <v>0</v>
      </c>
      <c r="O336">
        <f>'[6]Cumulative Stats'!F103</f>
        <v>0</v>
      </c>
      <c r="P336">
        <f>'[6]Cumulative Stats'!G103</f>
        <v>0</v>
      </c>
      <c r="Q336">
        <f>'[6]Cumulative Stats'!H103</f>
        <v>0</v>
      </c>
      <c r="R336" s="16">
        <f>+L336/PASSING!$B$1*16</f>
        <v>0</v>
      </c>
    </row>
    <row r="341" spans="1:18">
      <c r="N341" s="11"/>
      <c r="O341" s="14"/>
      <c r="P341" s="14"/>
      <c r="Q341" s="14"/>
      <c r="R341" s="16"/>
    </row>
    <row r="342" spans="1:18">
      <c r="N342" s="11"/>
      <c r="O342" s="14"/>
      <c r="P342" s="14"/>
      <c r="Q342" s="14"/>
      <c r="R342" s="16"/>
    </row>
    <row r="343" spans="1:18">
      <c r="N343" s="11"/>
      <c r="O343" s="14"/>
      <c r="P343" s="14"/>
      <c r="Q343" s="14"/>
      <c r="R343" s="16"/>
    </row>
    <row r="345" spans="1:18">
      <c r="A345" s="3" t="s">
        <v>210</v>
      </c>
    </row>
    <row r="346" spans="1:18">
      <c r="C346" s="99" t="s">
        <v>66</v>
      </c>
      <c r="D346" s="99" t="s">
        <v>67</v>
      </c>
      <c r="E346" s="99" t="s">
        <v>68</v>
      </c>
      <c r="F346" s="99" t="s">
        <v>69</v>
      </c>
      <c r="G346" s="99" t="s">
        <v>70</v>
      </c>
      <c r="H346" s="99" t="s">
        <v>71</v>
      </c>
      <c r="L346" s="99" t="s">
        <v>66</v>
      </c>
      <c r="M346" s="99" t="s">
        <v>67</v>
      </c>
      <c r="N346" s="99" t="s">
        <v>68</v>
      </c>
      <c r="O346" s="99" t="s">
        <v>69</v>
      </c>
      <c r="P346" s="99" t="s">
        <v>70</v>
      </c>
      <c r="Q346" s="99" t="s">
        <v>71</v>
      </c>
    </row>
    <row r="347" spans="1:18">
      <c r="A347" s="79" t="str">
        <f>'[24]Cumulative Stats'!A76</f>
        <v>Barnes</v>
      </c>
      <c r="B347" s="79" t="str">
        <f>'[24]Cumulative Stats'!B76</f>
        <v>Phi</v>
      </c>
      <c r="C347" s="79">
        <f>'[24]Cumulative Stats'!C76</f>
        <v>0</v>
      </c>
      <c r="D347" s="79">
        <f>'[24]Cumulative Stats'!D76</f>
        <v>0</v>
      </c>
      <c r="E347" s="79"/>
      <c r="F347" s="79">
        <f>'[24]Cumulative Stats'!F76</f>
        <v>0</v>
      </c>
      <c r="G347" s="79">
        <f>'[24]Cumulative Stats'!G76</f>
        <v>0</v>
      </c>
      <c r="H347" s="79">
        <f>'[24]Cumulative Stats'!H76</f>
        <v>0</v>
      </c>
      <c r="J347" s="78" t="str">
        <f>'[2]Cumulative Stats'!A90</f>
        <v>Braxton</v>
      </c>
      <c r="K347" s="78" t="str">
        <f>'[2]Cumulative Stats'!B90</f>
        <v>Buf</v>
      </c>
      <c r="L347" s="78">
        <f>'[2]Cumulative Stats'!C90</f>
        <v>2</v>
      </c>
      <c r="M347" s="78">
        <f>'[2]Cumulative Stats'!D90</f>
        <v>8</v>
      </c>
      <c r="N347" s="78">
        <f>'[2]Cumulative Stats'!E90</f>
        <v>4</v>
      </c>
      <c r="O347" s="78">
        <f>'[2]Cumulative Stats'!F90</f>
        <v>5</v>
      </c>
      <c r="P347" s="78">
        <f>'[2]Cumulative Stats'!G90</f>
        <v>0</v>
      </c>
      <c r="Q347" s="78">
        <f>'[2]Cumulative Stats'!H90</f>
        <v>0</v>
      </c>
    </row>
    <row r="348" spans="1:18">
      <c r="A348" s="79" t="str">
        <f>'[13]Cumulative Stats'!A77</f>
        <v>Barnes</v>
      </c>
      <c r="B348" s="79" t="str">
        <f>'[13]Cumulative Stats'!B77</f>
        <v>SD</v>
      </c>
      <c r="C348" s="79">
        <f>'[13]Cumulative Stats'!C77</f>
        <v>1</v>
      </c>
      <c r="D348" s="79">
        <f>'[13]Cumulative Stats'!D77</f>
        <v>2</v>
      </c>
      <c r="E348" s="79"/>
      <c r="F348" s="79">
        <f>'[13]Cumulative Stats'!F77</f>
        <v>2</v>
      </c>
      <c r="G348" s="79">
        <f>'[13]Cumulative Stats'!G77</f>
        <v>0</v>
      </c>
      <c r="H348" s="79">
        <f>'[13]Cumulative Stats'!H77</f>
        <v>0</v>
      </c>
      <c r="J348" s="78" t="str">
        <f>'[8]Cumulative Stats'!A90</f>
        <v>Braxton</v>
      </c>
      <c r="K348" s="78" t="str">
        <f>'[8]Cumulative Stats'!B90</f>
        <v>Mia</v>
      </c>
      <c r="L348" s="78">
        <f>'[8]Cumulative Stats'!C90</f>
        <v>0</v>
      </c>
      <c r="M348" s="78">
        <f>'[8]Cumulative Stats'!D90</f>
        <v>0</v>
      </c>
      <c r="N348" s="78">
        <f>'[8]Cumulative Stats'!E90</f>
        <v>0</v>
      </c>
      <c r="O348" s="78">
        <f>'[8]Cumulative Stats'!F90</f>
        <v>0</v>
      </c>
      <c r="P348" s="78">
        <f>'[8]Cumulative Stats'!G90</f>
        <v>0</v>
      </c>
      <c r="Q348" s="78">
        <f>'[8]Cumulative Stats'!H90</f>
        <v>0</v>
      </c>
    </row>
    <row r="349" spans="1:18">
      <c r="B349" s="3" t="s">
        <v>121</v>
      </c>
      <c r="C349">
        <f>+C348+C347</f>
        <v>1</v>
      </c>
      <c r="D349">
        <f>+D348+D347</f>
        <v>2</v>
      </c>
      <c r="F349">
        <f>+MAX(F347:F348)</f>
        <v>2</v>
      </c>
      <c r="G349">
        <f>+G348+G347</f>
        <v>0</v>
      </c>
      <c r="H349">
        <f>+H348+H347</f>
        <v>0</v>
      </c>
      <c r="K349" s="3" t="s">
        <v>121</v>
      </c>
      <c r="L349">
        <f>+L348+L347</f>
        <v>2</v>
      </c>
      <c r="M349">
        <f>+M348+M347</f>
        <v>8</v>
      </c>
      <c r="O349">
        <f>+MAX(O347:O348)</f>
        <v>5</v>
      </c>
      <c r="P349">
        <f>+P348+P347</f>
        <v>0</v>
      </c>
      <c r="Q349">
        <f>+Q348+Q347</f>
        <v>0</v>
      </c>
    </row>
    <row r="351" spans="1:18">
      <c r="A351" s="78" t="str">
        <f>'[2]Cumulative Stats'!A76</f>
        <v>Braxton</v>
      </c>
      <c r="B351" s="78" t="str">
        <f>'[2]Cumulative Stats'!B76</f>
        <v>Buf</v>
      </c>
      <c r="C351" s="78">
        <f>'[2]Cumulative Stats'!C76</f>
        <v>19</v>
      </c>
      <c r="D351" s="78">
        <f>'[2]Cumulative Stats'!D76</f>
        <v>66</v>
      </c>
      <c r="E351" s="78"/>
      <c r="F351" s="78">
        <f>'[2]Cumulative Stats'!F76</f>
        <v>9</v>
      </c>
      <c r="G351" s="78">
        <f>'[2]Cumulative Stats'!G76</f>
        <v>1</v>
      </c>
      <c r="H351" s="78">
        <f>'[2]Cumulative Stats'!H76</f>
        <v>0</v>
      </c>
      <c r="J351" s="79" t="str">
        <f>'[27]Cumulative Stats'!A95</f>
        <v>Grant</v>
      </c>
      <c r="K351" s="79" t="str">
        <f>'[27]Cumulative Stats'!B95</f>
        <v>TB</v>
      </c>
      <c r="L351" s="79">
        <f>'[27]Cumulative Stats'!C95</f>
        <v>0</v>
      </c>
      <c r="M351" s="79">
        <f>'[27]Cumulative Stats'!D95</f>
        <v>0</v>
      </c>
      <c r="N351" s="79">
        <f>'[27]Cumulative Stats'!E95</f>
        <v>0</v>
      </c>
      <c r="O351" s="79">
        <f>'[27]Cumulative Stats'!F95</f>
        <v>0</v>
      </c>
      <c r="P351" s="79">
        <f>'[27]Cumulative Stats'!G95</f>
        <v>0</v>
      </c>
      <c r="Q351" s="79">
        <f>'[27]Cumulative Stats'!H95</f>
        <v>0</v>
      </c>
    </row>
    <row r="352" spans="1:18">
      <c r="A352" s="78" t="str">
        <f>'[8]Cumulative Stats'!A77</f>
        <v>Braxton</v>
      </c>
      <c r="B352" s="78" t="str">
        <f>'[8]Cumulative Stats'!B77</f>
        <v>Mia</v>
      </c>
      <c r="C352" s="78">
        <f>'[8]Cumulative Stats'!C77</f>
        <v>0</v>
      </c>
      <c r="D352" s="78">
        <f>'[8]Cumulative Stats'!D77</f>
        <v>0</v>
      </c>
      <c r="E352" s="78"/>
      <c r="F352" s="78">
        <f>'[8]Cumulative Stats'!F77</f>
        <v>0</v>
      </c>
      <c r="G352" s="78">
        <f>'[8]Cumulative Stats'!G77</f>
        <v>0</v>
      </c>
      <c r="H352" s="78">
        <f>'[8]Cumulative Stats'!H77</f>
        <v>0</v>
      </c>
      <c r="J352" s="79" t="str">
        <f>'[28]Cumulative Stats'!A93</f>
        <v>Grant</v>
      </c>
      <c r="K352" s="79" t="str">
        <f>'[28]Cumulative Stats'!B93</f>
        <v>Was</v>
      </c>
      <c r="L352" s="79">
        <f>'[28]Cumulative Stats'!C93</f>
        <v>2</v>
      </c>
      <c r="M352" s="79">
        <f>'[28]Cumulative Stats'!D93</f>
        <v>8</v>
      </c>
      <c r="N352" s="79">
        <f>'[28]Cumulative Stats'!E93</f>
        <v>4</v>
      </c>
      <c r="O352" s="79">
        <f>'[28]Cumulative Stats'!F93</f>
        <v>9</v>
      </c>
      <c r="P352" s="79">
        <f>'[28]Cumulative Stats'!G93</f>
        <v>0</v>
      </c>
      <c r="Q352" s="79">
        <f>'[28]Cumulative Stats'!H93</f>
        <v>0</v>
      </c>
    </row>
    <row r="353" spans="1:17">
      <c r="B353" s="3" t="s">
        <v>121</v>
      </c>
      <c r="C353">
        <f>+C352+C351</f>
        <v>19</v>
      </c>
      <c r="D353">
        <f>+D352+D351</f>
        <v>66</v>
      </c>
      <c r="F353">
        <f>+MAX(F351:F352)</f>
        <v>9</v>
      </c>
      <c r="G353">
        <f>+G352+G351</f>
        <v>1</v>
      </c>
      <c r="H353">
        <f>+H352+H351</f>
        <v>0</v>
      </c>
      <c r="K353" s="3" t="s">
        <v>121</v>
      </c>
      <c r="L353">
        <f>+L352+L351</f>
        <v>2</v>
      </c>
      <c r="M353">
        <f>+M352+M351</f>
        <v>8</v>
      </c>
      <c r="O353">
        <f>+MAX(O351:O352)</f>
        <v>9</v>
      </c>
      <c r="P353">
        <f>+P352+P351</f>
        <v>0</v>
      </c>
      <c r="Q353">
        <f>+Q352+Q351</f>
        <v>0</v>
      </c>
    </row>
    <row r="355" spans="1:17">
      <c r="A355" s="78" t="str">
        <f>'[20]Cumulative Stats'!A83</f>
        <v>Latin</v>
      </c>
      <c r="B355" s="78" t="str">
        <f>'[20]Cumulative Stats'!B83</f>
        <v>LA</v>
      </c>
      <c r="C355" s="78">
        <f>'[20]Cumulative Stats'!C83</f>
        <v>2</v>
      </c>
      <c r="D355" s="78">
        <f>'[20]Cumulative Stats'!D83</f>
        <v>2</v>
      </c>
      <c r="E355" s="78"/>
      <c r="F355" s="78">
        <f>'[20]Cumulative Stats'!F83</f>
        <v>1</v>
      </c>
      <c r="G355" s="78">
        <f>'[20]Cumulative Stats'!G83</f>
        <v>0</v>
      </c>
      <c r="H355" s="78">
        <f>'[20]Cumulative Stats'!H83</f>
        <v>0</v>
      </c>
      <c r="J355" s="78" t="str">
        <f>'[16]Cumulative Stats'!A96</f>
        <v>Rather</v>
      </c>
      <c r="K355" s="78" t="str">
        <f>'[16]Cumulative Stats'!B96</f>
        <v>Chi</v>
      </c>
      <c r="L355" s="78">
        <f>'[16]Cumulative Stats'!C96</f>
        <v>1</v>
      </c>
      <c r="M355" s="78">
        <f>'[16]Cumulative Stats'!D96</f>
        <v>12</v>
      </c>
      <c r="N355" s="78">
        <f>'[16]Cumulative Stats'!E96</f>
        <v>12</v>
      </c>
      <c r="O355" s="78">
        <f>'[16]Cumulative Stats'!F96</f>
        <v>12</v>
      </c>
      <c r="P355" s="78">
        <f>'[16]Cumulative Stats'!G96</f>
        <v>0</v>
      </c>
      <c r="Q355" s="78">
        <f>'[16]Cumulative Stats'!H96</f>
        <v>0</v>
      </c>
    </row>
    <row r="356" spans="1:17">
      <c r="A356" s="79" t="str">
        <f>'[25]Cumulative Stats'!A82</f>
        <v>Latin</v>
      </c>
      <c r="B356" s="79" t="str">
        <f>'[25]Cumulative Stats'!B82</f>
        <v>StL</v>
      </c>
      <c r="C356" s="79">
        <f>'[25]Cumulative Stats'!C82</f>
        <v>5</v>
      </c>
      <c r="D356" s="79">
        <f>'[25]Cumulative Stats'!D82</f>
        <v>11</v>
      </c>
      <c r="E356" s="79"/>
      <c r="F356" s="79">
        <f>'[25]Cumulative Stats'!F82</f>
        <v>8</v>
      </c>
      <c r="G356" s="79">
        <f>'[25]Cumulative Stats'!G82</f>
        <v>0</v>
      </c>
      <c r="H356" s="79">
        <f>'[25]Cumulative Stats'!H82</f>
        <v>1</v>
      </c>
      <c r="J356" s="78" t="str">
        <f>'[8]Cumulative Stats'!A100</f>
        <v>Rather</v>
      </c>
      <c r="K356" s="78" t="str">
        <f>'[8]Cumulative Stats'!B100</f>
        <v>Mia</v>
      </c>
      <c r="L356" s="78">
        <f>'[8]Cumulative Stats'!C100</f>
        <v>0</v>
      </c>
      <c r="M356" s="78">
        <f>'[8]Cumulative Stats'!D100</f>
        <v>0</v>
      </c>
      <c r="N356" s="78">
        <f>'[8]Cumulative Stats'!E100</f>
        <v>0</v>
      </c>
      <c r="O356" s="78">
        <f>'[8]Cumulative Stats'!F100</f>
        <v>0</v>
      </c>
      <c r="P356" s="78">
        <f>'[8]Cumulative Stats'!G100</f>
        <v>0</v>
      </c>
      <c r="Q356" s="78">
        <f>'[8]Cumulative Stats'!H100</f>
        <v>0</v>
      </c>
    </row>
    <row r="357" spans="1:17">
      <c r="B357" s="3" t="s">
        <v>121</v>
      </c>
      <c r="C357">
        <f>+C356+C355</f>
        <v>7</v>
      </c>
      <c r="D357">
        <f>+D356+D355</f>
        <v>13</v>
      </c>
      <c r="F357">
        <f>+MAX(F355:F356)</f>
        <v>8</v>
      </c>
      <c r="G357">
        <f>+G356+G355</f>
        <v>0</v>
      </c>
      <c r="H357">
        <f>+H356+H355</f>
        <v>1</v>
      </c>
      <c r="K357" s="3" t="s">
        <v>121</v>
      </c>
      <c r="L357">
        <f>+L356+L355</f>
        <v>1</v>
      </c>
      <c r="M357">
        <f>+M356+M355</f>
        <v>12</v>
      </c>
      <c r="O357">
        <f>+MAX(O355:O356)</f>
        <v>12</v>
      </c>
      <c r="P357">
        <f>+P356+P355</f>
        <v>0</v>
      </c>
      <c r="Q357">
        <f>+Q356+Q355</f>
        <v>0</v>
      </c>
    </row>
    <row r="359" spans="1:17">
      <c r="A359" s="78" t="str">
        <f>'[8]Cumulative Stats'!A82</f>
        <v>Malone</v>
      </c>
      <c r="B359" s="78" t="str">
        <f>'[8]Cumulative Stats'!B82</f>
        <v>Mia</v>
      </c>
      <c r="C359" s="78">
        <f>'[8]Cumulative Stats'!C82</f>
        <v>3</v>
      </c>
      <c r="D359" s="78">
        <f>'[8]Cumulative Stats'!D82</f>
        <v>18</v>
      </c>
      <c r="E359" s="78"/>
      <c r="F359" s="78">
        <f>'[8]Cumulative Stats'!F82</f>
        <v>22</v>
      </c>
      <c r="G359" s="78">
        <f>'[8]Cumulative Stats'!G82</f>
        <v>0</v>
      </c>
      <c r="H359" s="78">
        <f>'[8]Cumulative Stats'!H82</f>
        <v>0</v>
      </c>
      <c r="J359" s="78" t="str">
        <f>'[16]Cumulative Stats'!A97</f>
        <v>Richards</v>
      </c>
      <c r="K359" s="78" t="str">
        <f>'[16]Cumulative Stats'!B97</f>
        <v>Chi</v>
      </c>
      <c r="L359" s="78">
        <f>'[16]Cumulative Stats'!C97</f>
        <v>6</v>
      </c>
      <c r="M359" s="78">
        <f>'[16]Cumulative Stats'!D97</f>
        <v>56</v>
      </c>
      <c r="N359" s="78">
        <f>'[16]Cumulative Stats'!E97</f>
        <v>9.3333333333333339</v>
      </c>
      <c r="O359" s="78">
        <f>'[16]Cumulative Stats'!F97</f>
        <v>18</v>
      </c>
      <c r="P359" s="78">
        <f>'[16]Cumulative Stats'!G97</f>
        <v>2</v>
      </c>
      <c r="Q359" s="78">
        <f>'[16]Cumulative Stats'!H97</f>
        <v>0</v>
      </c>
    </row>
    <row r="360" spans="1:17">
      <c r="A360" s="79" t="str">
        <f>'[28]Cumulative Stats'!A81</f>
        <v>Malone</v>
      </c>
      <c r="B360" s="79" t="str">
        <f>'[28]Cumulative Stats'!B81</f>
        <v>Was</v>
      </c>
      <c r="C360" s="79">
        <f>'[28]Cumulative Stats'!C81</f>
        <v>0</v>
      </c>
      <c r="D360" s="79">
        <f>'[28]Cumulative Stats'!D81</f>
        <v>0</v>
      </c>
      <c r="E360" s="79"/>
      <c r="F360" s="79">
        <f>'[28]Cumulative Stats'!F81</f>
        <v>0</v>
      </c>
      <c r="G360" s="79">
        <f>'[28]Cumulative Stats'!G81</f>
        <v>0</v>
      </c>
      <c r="H360" s="79">
        <f>'[28]Cumulative Stats'!H81</f>
        <v>0</v>
      </c>
      <c r="J360" s="79" t="str">
        <f>'[17]Cumulative Stats'!A99</f>
        <v>Richards</v>
      </c>
      <c r="K360" s="79" t="str">
        <f>'[17]Cumulative Stats'!B99</f>
        <v>Dal</v>
      </c>
      <c r="L360" s="79">
        <f>'[17]Cumulative Stats'!C99</f>
        <v>0</v>
      </c>
      <c r="M360" s="79">
        <f>'[17]Cumulative Stats'!D99</f>
        <v>0</v>
      </c>
      <c r="N360" s="79">
        <f>'[17]Cumulative Stats'!E99</f>
        <v>0</v>
      </c>
      <c r="O360" s="79">
        <f>'[17]Cumulative Stats'!F99</f>
        <v>0</v>
      </c>
      <c r="P360" s="79">
        <f>'[17]Cumulative Stats'!G99</f>
        <v>0</v>
      </c>
      <c r="Q360" s="79">
        <f>'[17]Cumulative Stats'!H99</f>
        <v>0</v>
      </c>
    </row>
    <row r="361" spans="1:17">
      <c r="B361" s="3" t="s">
        <v>121</v>
      </c>
      <c r="C361">
        <f>+C360+C359</f>
        <v>3</v>
      </c>
      <c r="D361">
        <f>+D360+D359</f>
        <v>18</v>
      </c>
      <c r="F361">
        <f>+MAX(F359:F360)</f>
        <v>22</v>
      </c>
      <c r="G361">
        <f>+G360+G359</f>
        <v>0</v>
      </c>
      <c r="H361">
        <f>+H360+H359</f>
        <v>0</v>
      </c>
      <c r="K361" s="3" t="s">
        <v>121</v>
      </c>
      <c r="L361">
        <f>+L360+L359</f>
        <v>6</v>
      </c>
      <c r="M361">
        <f>+M360+M359</f>
        <v>56</v>
      </c>
      <c r="O361">
        <f>+MAX(O359:O360)</f>
        <v>18</v>
      </c>
      <c r="P361">
        <f>+P360+P359</f>
        <v>2</v>
      </c>
      <c r="Q361">
        <f>+Q360+Q359</f>
        <v>0</v>
      </c>
    </row>
  </sheetData>
  <sortState ref="J2:R336">
    <sortCondition descending="1" ref="L2:L336"/>
    <sortCondition descending="1" ref="M2:M336"/>
  </sortState>
  <phoneticPr fontId="2" type="noConversion"/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5"/>
  <sheetViews>
    <sheetView zoomScale="125" zoomScaleNormal="125" zoomScalePageLayoutView="125" workbookViewId="0">
      <pane ySplit="1" topLeftCell="A2" activePane="bottomLeft" state="frozen"/>
      <selection pane="bottomLeft" activeCell="O25" sqref="O25"/>
    </sheetView>
  </sheetViews>
  <sheetFormatPr baseColWidth="10" defaultColWidth="8.83203125" defaultRowHeight="12" x14ac:dyDescent="0"/>
  <cols>
    <col min="1" max="1" width="12.1640625" customWidth="1"/>
    <col min="2" max="2" width="10.5" customWidth="1"/>
    <col min="3" max="3" width="5.1640625" customWidth="1"/>
    <col min="4" max="4" width="6" customWidth="1"/>
    <col min="5" max="5" width="5.83203125" customWidth="1"/>
    <col min="6" max="6" width="5.5" customWidth="1"/>
    <col min="7" max="7" width="4.5" customWidth="1"/>
    <col min="8" max="8" width="5.5" customWidth="1"/>
    <col min="11" max="11" width="12.1640625" customWidth="1"/>
    <col min="12" max="12" width="9.83203125" customWidth="1"/>
    <col min="13" max="13" width="5.1640625" customWidth="1"/>
    <col min="14" max="14" width="6" customWidth="1"/>
    <col min="15" max="15" width="4.83203125" customWidth="1"/>
    <col min="16" max="16" width="6.5" customWidth="1"/>
  </cols>
  <sheetData>
    <row r="1" spans="1:16">
      <c r="A1" s="3" t="s">
        <v>89</v>
      </c>
      <c r="B1" s="3"/>
      <c r="C1" s="8" t="s">
        <v>90</v>
      </c>
      <c r="D1" s="8" t="s">
        <v>67</v>
      </c>
      <c r="E1" s="8" t="s">
        <v>68</v>
      </c>
      <c r="F1" s="8" t="s">
        <v>69</v>
      </c>
      <c r="G1" s="8" t="s">
        <v>70</v>
      </c>
      <c r="H1" s="8" t="s">
        <v>71</v>
      </c>
      <c r="K1" s="8" t="s">
        <v>159</v>
      </c>
      <c r="L1" s="8"/>
      <c r="M1" s="8" t="s">
        <v>90</v>
      </c>
      <c r="N1" s="8" t="s">
        <v>67</v>
      </c>
      <c r="P1" s="99" t="s">
        <v>106</v>
      </c>
    </row>
    <row r="2" spans="1:16">
      <c r="A2" t="str">
        <f>'[25]Cumulative Stats'!A164</f>
        <v>Stone</v>
      </c>
      <c r="B2" t="str">
        <f>'[25]Cumulative Stats'!B164</f>
        <v>StL</v>
      </c>
      <c r="C2">
        <f>'[25]Cumulative Stats'!C164</f>
        <v>6</v>
      </c>
      <c r="D2">
        <f>'[25]Cumulative Stats'!D164</f>
        <v>93</v>
      </c>
      <c r="E2" s="11">
        <f>IF(C2=0,0,D2/C2)</f>
        <v>15.5</v>
      </c>
      <c r="F2">
        <f>'[25]Cumulative Stats'!F164</f>
        <v>29</v>
      </c>
      <c r="G2">
        <f>'[25]Cumulative Stats'!G164</f>
        <v>0</v>
      </c>
      <c r="H2">
        <f>'[25]Cumulative Stats'!H164</f>
        <v>0</v>
      </c>
      <c r="I2" s="14"/>
      <c r="J2" s="14"/>
      <c r="K2" s="14" t="str">
        <f>'[27]Cumulative Stats'!A173</f>
        <v>Selmon,L</v>
      </c>
      <c r="L2" s="14" t="str">
        <f>'[27]Cumulative Stats'!B173</f>
        <v>TB</v>
      </c>
      <c r="M2" s="14">
        <f>'[27]Cumulative Stats'!C173</f>
        <v>8.5</v>
      </c>
      <c r="N2" s="14">
        <f>'[27]Cumulative Stats'!D173</f>
        <v>68</v>
      </c>
      <c r="P2" s="15">
        <f>'[27]Cumulative Stats'!F173</f>
        <v>11</v>
      </c>
    </row>
    <row r="3" spans="1:16">
      <c r="A3" t="str">
        <f>'[19]Cumulative Stats'!A158</f>
        <v>Buchanon</v>
      </c>
      <c r="B3" t="str">
        <f>'[19]Cumulative Stats'!B158</f>
        <v>GB</v>
      </c>
      <c r="C3">
        <f>'[19]Cumulative Stats'!C158</f>
        <v>4</v>
      </c>
      <c r="D3">
        <f>'[19]Cumulative Stats'!D158</f>
        <v>43</v>
      </c>
      <c r="E3" s="11">
        <f>IF(C3=0,0,D3/C3)</f>
        <v>10.75</v>
      </c>
      <c r="F3">
        <f>'[19]Cumulative Stats'!F158</f>
        <v>43</v>
      </c>
      <c r="G3">
        <f>'[19]Cumulative Stats'!G158</f>
        <v>1</v>
      </c>
      <c r="H3">
        <f>'[19]Cumulative Stats'!H158</f>
        <v>0</v>
      </c>
      <c r="I3" s="14"/>
      <c r="J3" s="14"/>
      <c r="K3" s="14" t="str">
        <f>'[14]Cumulative Stats'!A168</f>
        <v>Gregory</v>
      </c>
      <c r="L3" s="14" t="str">
        <f>'[14]Cumulative Stats'!B168</f>
        <v>Sea</v>
      </c>
      <c r="M3" s="14">
        <f>'[14]Cumulative Stats'!C168</f>
        <v>6.5</v>
      </c>
      <c r="N3" s="14">
        <f>'[14]Cumulative Stats'!D168</f>
        <v>59.5</v>
      </c>
      <c r="P3" s="15">
        <f>'[14]Cumulative Stats'!F168</f>
        <v>9</v>
      </c>
    </row>
    <row r="4" spans="1:16">
      <c r="A4" s="14" t="str">
        <f>'[5]Cumulative Stats'!A154</f>
        <v>Rizzo</v>
      </c>
      <c r="B4" s="14" t="str">
        <f>'[5]Cumulative Stats'!B154</f>
        <v>Den</v>
      </c>
      <c r="C4" s="14">
        <f>'[5]Cumulative Stats'!C154</f>
        <v>4</v>
      </c>
      <c r="D4" s="14">
        <f>'[5]Cumulative Stats'!D154</f>
        <v>24</v>
      </c>
      <c r="E4" s="11">
        <f>IF(C4=0,0,D4/C4)</f>
        <v>6</v>
      </c>
      <c r="F4" s="14">
        <f>'[5]Cumulative Stats'!F154</f>
        <v>13</v>
      </c>
      <c r="G4" s="14">
        <f>'[5]Cumulative Stats'!G154</f>
        <v>0</v>
      </c>
      <c r="H4" s="14">
        <f>'[5]Cumulative Stats'!H154</f>
        <v>0</v>
      </c>
      <c r="I4" s="14"/>
      <c r="J4" s="14"/>
      <c r="K4" s="14" t="str">
        <f>'[19]Cumulative Stats'!A177</f>
        <v>Johnson,E</v>
      </c>
      <c r="L4" s="14" t="str">
        <f>'[19]Cumulative Stats'!B177</f>
        <v>GB</v>
      </c>
      <c r="M4" s="14">
        <f>'[19]Cumulative Stats'!C177</f>
        <v>6.5</v>
      </c>
      <c r="N4" s="14">
        <f>'[19]Cumulative Stats'!D177</f>
        <v>48.5</v>
      </c>
      <c r="P4" s="15">
        <f>'[19]Cumulative Stats'!F177</f>
        <v>20.5</v>
      </c>
    </row>
    <row r="5" spans="1:16">
      <c r="A5" s="14" t="str">
        <f>'[6]Cumulative Stats'!A157</f>
        <v>Stemrick</v>
      </c>
      <c r="B5" s="14" t="str">
        <f>'[6]Cumulative Stats'!B157</f>
        <v>Hou</v>
      </c>
      <c r="C5" s="14">
        <f>'[6]Cumulative Stats'!C157</f>
        <v>3</v>
      </c>
      <c r="D5" s="14">
        <f>'[6]Cumulative Stats'!D157</f>
        <v>64</v>
      </c>
      <c r="E5" s="11">
        <f>IF(C5=0,0,D5/C5)</f>
        <v>21.333333333333332</v>
      </c>
      <c r="F5" s="14">
        <f>'[6]Cumulative Stats'!F157</f>
        <v>32</v>
      </c>
      <c r="G5" s="14">
        <f>'[6]Cumulative Stats'!G157</f>
        <v>0</v>
      </c>
      <c r="H5" s="14">
        <f>'[6]Cumulative Stats'!H157</f>
        <v>0</v>
      </c>
      <c r="I5" s="14"/>
      <c r="J5" s="14"/>
      <c r="K5" t="str">
        <f>'[19]Cumulative Stats'!A174</f>
        <v>Butler</v>
      </c>
      <c r="L5" t="str">
        <f>'[19]Cumulative Stats'!B174</f>
        <v>GB</v>
      </c>
      <c r="M5">
        <f>'[19]Cumulative Stats'!C174</f>
        <v>5</v>
      </c>
      <c r="N5">
        <f>'[19]Cumulative Stats'!D174</f>
        <v>36.5</v>
      </c>
      <c r="P5" s="4">
        <f>'[19]Cumulative Stats'!F174</f>
        <v>11.5</v>
      </c>
    </row>
    <row r="6" spans="1:16">
      <c r="A6" s="14" t="str">
        <f>'[23]Cumulative Stats'!A156</f>
        <v>Jones</v>
      </c>
      <c r="B6" s="14" t="str">
        <f>'[23]Cumulative Stats'!B156</f>
        <v>NYG</v>
      </c>
      <c r="C6" s="14">
        <f>'[23]Cumulative Stats'!C156</f>
        <v>3</v>
      </c>
      <c r="D6" s="14">
        <f>'[23]Cumulative Stats'!D156</f>
        <v>47</v>
      </c>
      <c r="E6" s="11">
        <f>IF(C6=0,0,D6/C6)</f>
        <v>15.666666666666666</v>
      </c>
      <c r="F6" s="14">
        <f>'[23]Cumulative Stats'!F156</f>
        <v>20</v>
      </c>
      <c r="G6" s="14">
        <f>'[23]Cumulative Stats'!G156</f>
        <v>1</v>
      </c>
      <c r="H6" s="14">
        <f>'[23]Cumulative Stats'!H156</f>
        <v>0</v>
      </c>
      <c r="I6" s="14"/>
      <c r="J6" s="14"/>
      <c r="K6" s="14" t="str">
        <f>'[21]Cumulative Stats'!A168</f>
        <v>Mullaney</v>
      </c>
      <c r="L6" s="14" t="str">
        <f>'[21]Cumulative Stats'!B168</f>
        <v>Min</v>
      </c>
      <c r="M6" s="14">
        <f>'[21]Cumulative Stats'!C168</f>
        <v>4.5</v>
      </c>
      <c r="N6" s="14">
        <f>'[21]Cumulative Stats'!D168</f>
        <v>55</v>
      </c>
      <c r="P6" s="15">
        <f>'[21]Cumulative Stats'!F168</f>
        <v>9</v>
      </c>
    </row>
    <row r="7" spans="1:16">
      <c r="A7" s="14" t="str">
        <f>'[23]Cumulative Stats'!A155</f>
        <v>Jackson</v>
      </c>
      <c r="B7" s="14" t="str">
        <f>'[23]Cumulative Stats'!B155</f>
        <v>NYG</v>
      </c>
      <c r="C7" s="14">
        <f>'[23]Cumulative Stats'!C155</f>
        <v>3</v>
      </c>
      <c r="D7" s="14">
        <f>'[23]Cumulative Stats'!D155</f>
        <v>46</v>
      </c>
      <c r="E7" s="11">
        <f>IF(C7=0,0,D7/C7)</f>
        <v>15.333333333333334</v>
      </c>
      <c r="F7" s="14">
        <f>'[23]Cumulative Stats'!F155</f>
        <v>29</v>
      </c>
      <c r="G7" s="14">
        <f>'[23]Cumulative Stats'!G155</f>
        <v>1</v>
      </c>
      <c r="H7" s="14">
        <f>'[23]Cumulative Stats'!H155</f>
        <v>0</v>
      </c>
      <c r="I7" s="14"/>
      <c r="J7" s="14"/>
      <c r="K7" s="14" t="str">
        <f>'[17]Cumulative Stats'!A170</f>
        <v>Jones</v>
      </c>
      <c r="L7" s="14" t="str">
        <f>'[17]Cumulative Stats'!B170</f>
        <v>Dal</v>
      </c>
      <c r="M7" s="14">
        <f>'[17]Cumulative Stats'!C170</f>
        <v>4.5</v>
      </c>
      <c r="N7" s="14">
        <f>'[17]Cumulative Stats'!D170</f>
        <v>49</v>
      </c>
      <c r="P7" s="15">
        <f>'[17]Cumulative Stats'!F170</f>
        <v>9.5</v>
      </c>
    </row>
    <row r="8" spans="1:16">
      <c r="A8" s="14" t="str">
        <f>'[9]Cumulative Stats'!A151</f>
        <v>Clayborn</v>
      </c>
      <c r="B8" s="14" t="str">
        <f>'[9]Cumulative Stats'!B151</f>
        <v>NE</v>
      </c>
      <c r="C8" s="14">
        <f>'[9]Cumulative Stats'!C151</f>
        <v>3</v>
      </c>
      <c r="D8" s="14">
        <f>'[9]Cumulative Stats'!D151</f>
        <v>38</v>
      </c>
      <c r="E8" s="11">
        <f>IF(C8=0,0,D8/C8)</f>
        <v>12.666666666666666</v>
      </c>
      <c r="F8" s="14">
        <f>'[9]Cumulative Stats'!F151</f>
        <v>38</v>
      </c>
      <c r="G8" s="14">
        <f>'[9]Cumulative Stats'!G151</f>
        <v>1</v>
      </c>
      <c r="H8" s="14">
        <f>'[9]Cumulative Stats'!H151</f>
        <v>0</v>
      </c>
      <c r="I8" s="14"/>
      <c r="J8" s="14"/>
      <c r="K8" s="14" t="str">
        <f>'[6]Cumulative Stats'!A173</f>
        <v>Washington</v>
      </c>
      <c r="L8" s="14" t="str">
        <f>'[6]Cumulative Stats'!B173</f>
        <v>Hou</v>
      </c>
      <c r="M8" s="14">
        <f>'[6]Cumulative Stats'!C173</f>
        <v>4.5</v>
      </c>
      <c r="N8" s="14">
        <f>'[6]Cumulative Stats'!D173</f>
        <v>41.5</v>
      </c>
      <c r="P8" s="15">
        <f>'[6]Cumulative Stats'!F173</f>
        <v>7.5</v>
      </c>
    </row>
    <row r="9" spans="1:16">
      <c r="A9" s="14" t="str">
        <f>'[17]Cumulative Stats'!A150</f>
        <v>Barnes</v>
      </c>
      <c r="B9" s="14" t="str">
        <f>'[17]Cumulative Stats'!B150</f>
        <v>Dal</v>
      </c>
      <c r="C9" s="14">
        <f>'[17]Cumulative Stats'!C150</f>
        <v>3</v>
      </c>
      <c r="D9" s="14">
        <f>'[17]Cumulative Stats'!D150</f>
        <v>32</v>
      </c>
      <c r="E9" s="11">
        <f>IF(C9=0,0,D9/C9)</f>
        <v>10.666666666666666</v>
      </c>
      <c r="F9" s="14">
        <f>'[17]Cumulative Stats'!F150</f>
        <v>32</v>
      </c>
      <c r="G9" s="14">
        <f>'[17]Cumulative Stats'!G150</f>
        <v>0</v>
      </c>
      <c r="H9" s="14">
        <f>'[17]Cumulative Stats'!H150</f>
        <v>0</v>
      </c>
      <c r="I9" s="14"/>
      <c r="J9" s="14"/>
      <c r="K9" t="str">
        <f>'[12]Cumulative Stats'!A170</f>
        <v>Greenwood</v>
      </c>
      <c r="L9" t="str">
        <f>'[12]Cumulative Stats'!B170</f>
        <v>Pit</v>
      </c>
      <c r="M9">
        <f>'[12]Cumulative Stats'!C170</f>
        <v>4.5</v>
      </c>
      <c r="N9">
        <f>'[12]Cumulative Stats'!D170</f>
        <v>19</v>
      </c>
      <c r="P9" s="4">
        <f>'[12]Cumulative Stats'!F170</f>
        <v>8.5</v>
      </c>
    </row>
    <row r="10" spans="1:16">
      <c r="A10" t="str">
        <f>'[22]Cumulative Stats'!A152</f>
        <v>Brown</v>
      </c>
      <c r="B10" t="str">
        <f>'[22]Cumulative Stats'!B152</f>
        <v>NO</v>
      </c>
      <c r="C10">
        <f>'[22]Cumulative Stats'!C152</f>
        <v>3</v>
      </c>
      <c r="D10">
        <f>'[22]Cumulative Stats'!D152</f>
        <v>32</v>
      </c>
      <c r="E10" s="11">
        <f>IF(C10=0,0,D10/C10)</f>
        <v>10.666666666666666</v>
      </c>
      <c r="F10">
        <f>'[22]Cumulative Stats'!F152</f>
        <v>17</v>
      </c>
      <c r="G10">
        <f>'[22]Cumulative Stats'!G152</f>
        <v>0</v>
      </c>
      <c r="H10">
        <f>'[22]Cumulative Stats'!H152</f>
        <v>0</v>
      </c>
      <c r="I10" s="14"/>
      <c r="J10" s="14"/>
      <c r="K10" t="str">
        <f>'[18]Cumulative Stats'!A169</f>
        <v>Baker</v>
      </c>
      <c r="L10" t="str">
        <f>'[18]Cumulative Stats'!B169</f>
        <v>Det</v>
      </c>
      <c r="M10">
        <f>'[18]Cumulative Stats'!C169</f>
        <v>4</v>
      </c>
      <c r="N10">
        <f>'[18]Cumulative Stats'!D169</f>
        <v>38</v>
      </c>
      <c r="P10" s="4">
        <f>'[18]Cumulative Stats'!F169</f>
        <v>23</v>
      </c>
    </row>
    <row r="11" spans="1:16">
      <c r="A11" s="14" t="str">
        <f>'[13]Cumulative Stats'!A163</f>
        <v>Edwards</v>
      </c>
      <c r="B11" s="14" t="str">
        <f>'[13]Cumulative Stats'!B163</f>
        <v>SD</v>
      </c>
      <c r="C11" s="14">
        <f>'[13]Cumulative Stats'!C163</f>
        <v>3</v>
      </c>
      <c r="D11" s="14">
        <f>'[13]Cumulative Stats'!D163</f>
        <v>21</v>
      </c>
      <c r="E11" s="11">
        <f>IF(C11=0,0,D11/C11)</f>
        <v>7</v>
      </c>
      <c r="F11" s="14">
        <f>'[13]Cumulative Stats'!F163</f>
        <v>17</v>
      </c>
      <c r="G11" s="14">
        <f>'[13]Cumulative Stats'!G163</f>
        <v>0</v>
      </c>
      <c r="H11" s="14">
        <f>'[13]Cumulative Stats'!H163</f>
        <v>0</v>
      </c>
      <c r="I11" s="14"/>
      <c r="J11" s="14"/>
      <c r="K11" s="14" t="str">
        <f>'[17]Cumulative Stats'!A176</f>
        <v>White,R</v>
      </c>
      <c r="L11" s="14" t="str">
        <f>'[17]Cumulative Stats'!B176</f>
        <v>Dal</v>
      </c>
      <c r="M11" s="14">
        <f>'[17]Cumulative Stats'!C176</f>
        <v>4</v>
      </c>
      <c r="N11" s="14">
        <f>'[17]Cumulative Stats'!D176</f>
        <v>36.5</v>
      </c>
      <c r="P11" s="15">
        <f>'[17]Cumulative Stats'!F176</f>
        <v>16</v>
      </c>
    </row>
    <row r="12" spans="1:16">
      <c r="A12" s="14" t="str">
        <f>'[18]Cumulative Stats'!A157</f>
        <v>Hunter</v>
      </c>
      <c r="B12" s="14" t="str">
        <f>'[18]Cumulative Stats'!B157</f>
        <v>Det</v>
      </c>
      <c r="C12" s="14">
        <f>'[18]Cumulative Stats'!C157</f>
        <v>3</v>
      </c>
      <c r="D12" s="14">
        <f>'[18]Cumulative Stats'!D157</f>
        <v>-11</v>
      </c>
      <c r="E12" s="11">
        <f>IF(C12=0,0,D12/C12)</f>
        <v>-3.6666666666666665</v>
      </c>
      <c r="F12" s="14">
        <f>'[18]Cumulative Stats'!F157</f>
        <v>0</v>
      </c>
      <c r="G12" s="14">
        <f>'[18]Cumulative Stats'!G157</f>
        <v>0</v>
      </c>
      <c r="H12" s="14">
        <f>'[18]Cumulative Stats'!H157</f>
        <v>0</v>
      </c>
      <c r="I12" s="14"/>
      <c r="J12" s="14"/>
      <c r="K12" s="14" t="str">
        <f>'[20]Cumulative Stats'!A169</f>
        <v>Brooks</v>
      </c>
      <c r="L12" s="14" t="str">
        <f>'[20]Cumulative Stats'!B169</f>
        <v>LA</v>
      </c>
      <c r="M12" s="14">
        <f>'[20]Cumulative Stats'!C169</f>
        <v>4</v>
      </c>
      <c r="N12" s="14">
        <f>'[20]Cumulative Stats'!D169</f>
        <v>32</v>
      </c>
      <c r="P12" s="15">
        <f>'[20]Cumulative Stats'!F169</f>
        <v>8</v>
      </c>
    </row>
    <row r="13" spans="1:16">
      <c r="A13" s="14" t="str">
        <f>'[19]Cumulative Stats'!A162</f>
        <v>Luke</v>
      </c>
      <c r="B13" s="14" t="str">
        <f>'[19]Cumulative Stats'!B162</f>
        <v>GB</v>
      </c>
      <c r="C13" s="14">
        <f>'[19]Cumulative Stats'!C162</f>
        <v>2</v>
      </c>
      <c r="D13" s="14">
        <f>'[19]Cumulative Stats'!D162</f>
        <v>85</v>
      </c>
      <c r="E13" s="11">
        <f>IF(C13=0,0,D13/C13)</f>
        <v>42.5</v>
      </c>
      <c r="F13" s="14">
        <f>'[19]Cumulative Stats'!F162</f>
        <v>60</v>
      </c>
      <c r="G13" s="14">
        <f>'[19]Cumulative Stats'!G162</f>
        <v>0</v>
      </c>
      <c r="H13" s="14">
        <f>'[19]Cumulative Stats'!H162</f>
        <v>0</v>
      </c>
      <c r="I13" s="14"/>
      <c r="J13" s="14"/>
      <c r="K13" s="14" t="str">
        <f>'[6]Cumulative Stats'!A166</f>
        <v>Bethea</v>
      </c>
      <c r="L13" s="14" t="str">
        <f>'[6]Cumulative Stats'!B166</f>
        <v>Hou</v>
      </c>
      <c r="M13" s="14">
        <f>'[6]Cumulative Stats'!C166</f>
        <v>4</v>
      </c>
      <c r="N13" s="14">
        <f>'[6]Cumulative Stats'!D166</f>
        <v>22</v>
      </c>
      <c r="P13" s="15">
        <f>'[6]Cumulative Stats'!F166</f>
        <v>8</v>
      </c>
    </row>
    <row r="14" spans="1:16">
      <c r="A14" s="14" t="str">
        <f>'[1]Cumulative Stats'!A150</f>
        <v>Blackwood</v>
      </c>
      <c r="B14" s="14" t="str">
        <f>'[1]Cumulative Stats'!B150</f>
        <v>Bal</v>
      </c>
      <c r="C14" s="14">
        <f>'[1]Cumulative Stats'!C150</f>
        <v>2</v>
      </c>
      <c r="D14" s="14">
        <f>'[1]Cumulative Stats'!D150</f>
        <v>68</v>
      </c>
      <c r="E14" s="11">
        <f>IF(C14=0,0,D14/C14)</f>
        <v>34</v>
      </c>
      <c r="F14" s="14">
        <f>'[1]Cumulative Stats'!F150</f>
        <v>68</v>
      </c>
      <c r="G14" s="14">
        <f>'[1]Cumulative Stats'!G150</f>
        <v>1</v>
      </c>
      <c r="H14" s="14">
        <f>'[1]Cumulative Stats'!H150</f>
        <v>0</v>
      </c>
      <c r="I14" s="14"/>
      <c r="J14" s="14"/>
      <c r="K14" s="14" t="str">
        <f>'[22]Cumulative Stats'!A171</f>
        <v>Price</v>
      </c>
      <c r="L14" s="14" t="str">
        <f>'[22]Cumulative Stats'!B171</f>
        <v>NO</v>
      </c>
      <c r="M14" s="14">
        <f>'[22]Cumulative Stats'!C171</f>
        <v>3.5</v>
      </c>
      <c r="N14" s="14">
        <f>'[22]Cumulative Stats'!D171</f>
        <v>37.5</v>
      </c>
      <c r="P14" s="15">
        <f>'[22]Cumulative Stats'!F171</f>
        <v>7</v>
      </c>
    </row>
    <row r="15" spans="1:16">
      <c r="A15" s="14" t="str">
        <f>'[23]Cumulative Stats'!A154</f>
        <v>Carson</v>
      </c>
      <c r="B15" s="14" t="str">
        <f>'[23]Cumulative Stats'!B154</f>
        <v>NYG</v>
      </c>
      <c r="C15" s="14">
        <f>'[23]Cumulative Stats'!C154</f>
        <v>2</v>
      </c>
      <c r="D15" s="14">
        <f>'[23]Cumulative Stats'!D154</f>
        <v>49</v>
      </c>
      <c r="E15" s="11">
        <f>IF(C15=0,0,D15/C15)</f>
        <v>24.5</v>
      </c>
      <c r="F15" s="14">
        <f>'[23]Cumulative Stats'!F154</f>
        <v>38</v>
      </c>
      <c r="G15" s="14">
        <f>'[23]Cumulative Stats'!G154</f>
        <v>0</v>
      </c>
      <c r="H15" s="14">
        <f>'[23]Cumulative Stats'!H154</f>
        <v>0</v>
      </c>
      <c r="I15" s="14"/>
      <c r="J15" s="14"/>
      <c r="K15" s="14" t="str">
        <f>'[9]Cumulative Stats'!A169</f>
        <v>McGee</v>
      </c>
      <c r="L15" s="14" t="str">
        <f>'[9]Cumulative Stats'!B169</f>
        <v>NE</v>
      </c>
      <c r="M15" s="14">
        <f>'[9]Cumulative Stats'!C169</f>
        <v>3.5</v>
      </c>
      <c r="N15" s="14">
        <f>'[9]Cumulative Stats'!D169</f>
        <v>27</v>
      </c>
      <c r="P15" s="15">
        <f>'[9]Cumulative Stats'!F169</f>
        <v>11.5</v>
      </c>
    </row>
    <row r="16" spans="1:16">
      <c r="A16" s="14" t="str">
        <f>'[20]Cumulative Stats'!A159</f>
        <v>Thomas</v>
      </c>
      <c r="B16" s="14" t="str">
        <f>'[20]Cumulative Stats'!B159</f>
        <v>LA</v>
      </c>
      <c r="C16" s="14">
        <f>'[20]Cumulative Stats'!C159</f>
        <v>2</v>
      </c>
      <c r="D16" s="14">
        <f>'[20]Cumulative Stats'!D159</f>
        <v>38</v>
      </c>
      <c r="E16" s="11">
        <f>IF(C16=0,0,D16/C16)</f>
        <v>19</v>
      </c>
      <c r="F16" s="14">
        <f>'[20]Cumulative Stats'!F159</f>
        <v>25</v>
      </c>
      <c r="G16" s="14">
        <f>'[20]Cumulative Stats'!G159</f>
        <v>0</v>
      </c>
      <c r="H16" s="14">
        <f>'[20]Cumulative Stats'!H159</f>
        <v>0</v>
      </c>
      <c r="I16" s="14"/>
      <c r="J16" s="14"/>
      <c r="K16" s="14" t="str">
        <f>'[8]Cumulative Stats'!A168</f>
        <v>Betters</v>
      </c>
      <c r="L16" s="14" t="str">
        <f>'[8]Cumulative Stats'!B168</f>
        <v>Mia</v>
      </c>
      <c r="M16" s="14">
        <f>'[8]Cumulative Stats'!C168</f>
        <v>3.5</v>
      </c>
      <c r="N16" s="14">
        <f>'[8]Cumulative Stats'!D168</f>
        <v>25</v>
      </c>
      <c r="P16" s="15">
        <f>'[8]Cumulative Stats'!F168</f>
        <v>4</v>
      </c>
    </row>
    <row r="17" spans="1:16">
      <c r="A17" s="14" t="str">
        <f>'[15]Cumulative Stats'!A153</f>
        <v>Lawrence</v>
      </c>
      <c r="B17" s="14" t="str">
        <f>'[15]Cumulative Stats'!B153</f>
        <v>Atl</v>
      </c>
      <c r="C17" s="14">
        <f>'[15]Cumulative Stats'!C153</f>
        <v>2</v>
      </c>
      <c r="D17" s="14">
        <f>'[15]Cumulative Stats'!D153</f>
        <v>26</v>
      </c>
      <c r="E17" s="11">
        <f>IF(C17=0,0,D17/C17)</f>
        <v>13</v>
      </c>
      <c r="F17" s="14">
        <f>'[15]Cumulative Stats'!F153</f>
        <v>15</v>
      </c>
      <c r="G17" s="14">
        <f>'[15]Cumulative Stats'!G153</f>
        <v>0</v>
      </c>
      <c r="H17" s="14">
        <f>'[15]Cumulative Stats'!H153</f>
        <v>0</v>
      </c>
      <c r="I17" s="14"/>
      <c r="J17" s="14"/>
      <c r="K17" s="14" t="str">
        <f>'[7]Cumulative Stats'!A173</f>
        <v>Still</v>
      </c>
      <c r="L17" s="14" t="str">
        <f>'[7]Cumulative Stats'!B173</f>
        <v>KC</v>
      </c>
      <c r="M17" s="14">
        <f>'[7]Cumulative Stats'!C173</f>
        <v>3</v>
      </c>
      <c r="N17" s="14">
        <f>'[7]Cumulative Stats'!D173</f>
        <v>31</v>
      </c>
      <c r="P17" s="15">
        <f>'[7]Cumulative Stats'!F173</f>
        <v>6.5</v>
      </c>
    </row>
    <row r="18" spans="1:16">
      <c r="A18" t="str">
        <f>'[25]Cumulative Stats'!A159</f>
        <v>Allen</v>
      </c>
      <c r="B18" t="str">
        <f>'[25]Cumulative Stats'!B159</f>
        <v>StL</v>
      </c>
      <c r="C18">
        <f>'[25]Cumulative Stats'!C159</f>
        <v>2</v>
      </c>
      <c r="D18">
        <f>'[25]Cumulative Stats'!D159</f>
        <v>21</v>
      </c>
      <c r="E18" s="11">
        <f>IF(C18=0,0,D18/C18)</f>
        <v>10.5</v>
      </c>
      <c r="F18">
        <f>'[25]Cumulative Stats'!F159</f>
        <v>21</v>
      </c>
      <c r="G18">
        <f>'[25]Cumulative Stats'!G159</f>
        <v>0</v>
      </c>
      <c r="H18">
        <f>'[25]Cumulative Stats'!H159</f>
        <v>0</v>
      </c>
      <c r="I18" s="14"/>
      <c r="J18" s="14"/>
      <c r="K18" s="14" t="str">
        <f>'[20]Cumulative Stats'!A171</f>
        <v>Dryer</v>
      </c>
      <c r="L18" s="14" t="str">
        <f>'[20]Cumulative Stats'!B171</f>
        <v>LA</v>
      </c>
      <c r="M18" s="14">
        <f>'[20]Cumulative Stats'!C171</f>
        <v>3</v>
      </c>
      <c r="N18" s="14">
        <f>'[20]Cumulative Stats'!D171</f>
        <v>27</v>
      </c>
      <c r="P18" s="15">
        <f>'[20]Cumulative Stats'!F171</f>
        <v>6</v>
      </c>
    </row>
    <row r="19" spans="1:16">
      <c r="A19" s="14" t="str">
        <f>'[6]Cumulative Stats'!A151</f>
        <v>Alexander</v>
      </c>
      <c r="B19" s="14" t="str">
        <f>'[6]Cumulative Stats'!B151</f>
        <v>Hou</v>
      </c>
      <c r="C19" s="14">
        <f>'[6]Cumulative Stats'!C151</f>
        <v>2</v>
      </c>
      <c r="D19" s="14">
        <f>'[6]Cumulative Stats'!D151</f>
        <v>19</v>
      </c>
      <c r="E19" s="11">
        <f>IF(C19=0,0,D19/C19)</f>
        <v>9.5</v>
      </c>
      <c r="F19" s="14">
        <f>'[6]Cumulative Stats'!F151</f>
        <v>20</v>
      </c>
      <c r="G19" s="14">
        <f>'[6]Cumulative Stats'!G151</f>
        <v>0</v>
      </c>
      <c r="H19" s="14">
        <f>'[6]Cumulative Stats'!H151</f>
        <v>0</v>
      </c>
      <c r="I19" s="14"/>
      <c r="J19" s="14"/>
      <c r="K19" s="14" t="str">
        <f>'[6]Cumulative Stats'!A174</f>
        <v>Young</v>
      </c>
      <c r="L19" s="14" t="str">
        <f>'[6]Cumulative Stats'!B174</f>
        <v>Hou</v>
      </c>
      <c r="M19" s="14">
        <f>'[6]Cumulative Stats'!C174</f>
        <v>3</v>
      </c>
      <c r="N19" s="14">
        <f>'[6]Cumulative Stats'!D174</f>
        <v>27</v>
      </c>
      <c r="P19" s="15">
        <f>'[6]Cumulative Stats'!F174</f>
        <v>5.5</v>
      </c>
    </row>
    <row r="20" spans="1:16">
      <c r="A20" s="14" t="str">
        <f>'[7]Cumulative Stats'!A155</f>
        <v>Paul</v>
      </c>
      <c r="B20" s="14" t="str">
        <f>'[7]Cumulative Stats'!B155</f>
        <v>KC</v>
      </c>
      <c r="C20" s="14">
        <f>'[7]Cumulative Stats'!C155</f>
        <v>2</v>
      </c>
      <c r="D20" s="14">
        <f>'[7]Cumulative Stats'!D155</f>
        <v>18</v>
      </c>
      <c r="E20" s="11">
        <f>IF(C20=0,0,D20/C20)</f>
        <v>9</v>
      </c>
      <c r="F20" s="14">
        <f>'[7]Cumulative Stats'!F155</f>
        <v>12</v>
      </c>
      <c r="G20" s="14">
        <f>'[7]Cumulative Stats'!G155</f>
        <v>0</v>
      </c>
      <c r="H20" s="14">
        <f>'[7]Cumulative Stats'!H155</f>
        <v>2</v>
      </c>
      <c r="I20" s="14"/>
      <c r="J20" s="14"/>
      <c r="K20" s="14" t="str">
        <f>'[21]Cumulative Stats'!A169</f>
        <v>Sutherland</v>
      </c>
      <c r="L20" s="14" t="str">
        <f>'[21]Cumulative Stats'!B169</f>
        <v>Min</v>
      </c>
      <c r="M20" s="14">
        <f>'[21]Cumulative Stats'!C169</f>
        <v>3</v>
      </c>
      <c r="N20" s="14">
        <f>'[21]Cumulative Stats'!D169</f>
        <v>21</v>
      </c>
      <c r="P20" s="15">
        <f>'[21]Cumulative Stats'!F169</f>
        <v>5</v>
      </c>
    </row>
    <row r="21" spans="1:16">
      <c r="A21" s="14" t="str">
        <f>'[8]Cumulative Stats'!A162</f>
        <v>Volk</v>
      </c>
      <c r="B21" s="14" t="str">
        <f>'[8]Cumulative Stats'!B162</f>
        <v>Mia</v>
      </c>
      <c r="C21" s="14">
        <f>'[8]Cumulative Stats'!C162</f>
        <v>2</v>
      </c>
      <c r="D21" s="14">
        <f>'[8]Cumulative Stats'!D162</f>
        <v>17</v>
      </c>
      <c r="E21" s="11">
        <f>IF(C21=0,0,D21/C21)</f>
        <v>8.5</v>
      </c>
      <c r="F21" s="14">
        <f>'[8]Cumulative Stats'!F162</f>
        <v>13</v>
      </c>
      <c r="G21" s="14">
        <f>'[8]Cumulative Stats'!G162</f>
        <v>0</v>
      </c>
      <c r="H21" s="14">
        <f>'[8]Cumulative Stats'!H162</f>
        <v>0</v>
      </c>
      <c r="I21" s="14"/>
      <c r="J21" s="14"/>
      <c r="K21" s="14" t="str">
        <f>'[22]Cumulative Stats'!A167</f>
        <v>Campbell</v>
      </c>
      <c r="L21" s="14" t="str">
        <f>'[22]Cumulative Stats'!B167</f>
        <v>NO</v>
      </c>
      <c r="M21" s="14">
        <f>'[22]Cumulative Stats'!C167</f>
        <v>3</v>
      </c>
      <c r="N21" s="14">
        <f>'[22]Cumulative Stats'!D167</f>
        <v>20</v>
      </c>
      <c r="P21" s="15">
        <f>'[22]Cumulative Stats'!F167</f>
        <v>7</v>
      </c>
    </row>
    <row r="22" spans="1:16">
      <c r="A22" t="str">
        <f>'[18]Cumulative Stats'!A154</f>
        <v>Allen</v>
      </c>
      <c r="B22" t="str">
        <f>'[18]Cumulative Stats'!B154</f>
        <v>Det</v>
      </c>
      <c r="C22">
        <f>'[18]Cumulative Stats'!C154</f>
        <v>2</v>
      </c>
      <c r="D22">
        <f>'[18]Cumulative Stats'!D154</f>
        <v>17</v>
      </c>
      <c r="E22" s="11">
        <f>IF(C22=0,0,D22/C22)</f>
        <v>8.5</v>
      </c>
      <c r="F22">
        <f>'[18]Cumulative Stats'!F154</f>
        <v>17</v>
      </c>
      <c r="G22">
        <f>'[18]Cumulative Stats'!G154</f>
        <v>0</v>
      </c>
      <c r="H22">
        <f>'[18]Cumulative Stats'!H154</f>
        <v>0</v>
      </c>
      <c r="I22" s="14"/>
      <c r="J22" s="14"/>
      <c r="K22" t="str">
        <f>'[3]Cumulative Stats'!A169</f>
        <v>Burley</v>
      </c>
      <c r="L22" t="str">
        <f>'[3]Cumulative Stats'!B169</f>
        <v>Cin</v>
      </c>
      <c r="M22">
        <f>'[3]Cumulative Stats'!C169</f>
        <v>3</v>
      </c>
      <c r="N22">
        <f>'[3]Cumulative Stats'!D169</f>
        <v>18</v>
      </c>
      <c r="P22" s="4">
        <f>'[3]Cumulative Stats'!F169</f>
        <v>4</v>
      </c>
    </row>
    <row r="23" spans="1:16">
      <c r="A23" s="14" t="str">
        <f>'[16]Cumulative Stats'!A152</f>
        <v>Fencik</v>
      </c>
      <c r="B23" s="14" t="str">
        <f>'[16]Cumulative Stats'!B152</f>
        <v>Chi</v>
      </c>
      <c r="C23" s="14">
        <f>'[16]Cumulative Stats'!C152</f>
        <v>2</v>
      </c>
      <c r="D23" s="14">
        <f>'[16]Cumulative Stats'!D152</f>
        <v>16</v>
      </c>
      <c r="E23" s="11">
        <f>IF(C23=0,0,D23/C23)</f>
        <v>8</v>
      </c>
      <c r="F23" s="14">
        <f>'[16]Cumulative Stats'!F152</f>
        <v>9</v>
      </c>
      <c r="G23" s="14">
        <f>'[16]Cumulative Stats'!G152</f>
        <v>0</v>
      </c>
      <c r="H23" s="14">
        <f>'[16]Cumulative Stats'!H152</f>
        <v>0</v>
      </c>
      <c r="I23" s="14"/>
      <c r="J23" s="14"/>
      <c r="K23" s="14" t="str">
        <f>'[18]Cumulative Stats'!A177</f>
        <v>Weaver</v>
      </c>
      <c r="L23" s="14" t="str">
        <f>'[18]Cumulative Stats'!B177</f>
        <v>Det</v>
      </c>
      <c r="M23" s="14">
        <f>'[18]Cumulative Stats'!C177</f>
        <v>3</v>
      </c>
      <c r="N23" s="14">
        <f>'[18]Cumulative Stats'!D177</f>
        <v>10</v>
      </c>
      <c r="P23" s="15">
        <f>'[18]Cumulative Stats'!F177</f>
        <v>3</v>
      </c>
    </row>
    <row r="24" spans="1:16">
      <c r="A24" t="str">
        <f>'[27]Cumulative Stats'!A151</f>
        <v>Brown,C</v>
      </c>
      <c r="B24" t="str">
        <f>'[27]Cumulative Stats'!B151</f>
        <v>TB</v>
      </c>
      <c r="C24">
        <f>'[27]Cumulative Stats'!C151</f>
        <v>2</v>
      </c>
      <c r="D24">
        <f>'[27]Cumulative Stats'!D151</f>
        <v>16</v>
      </c>
      <c r="E24" s="11">
        <f>IF(C24=0,0,D24/C24)</f>
        <v>8</v>
      </c>
      <c r="F24">
        <f>'[27]Cumulative Stats'!F151</f>
        <v>9</v>
      </c>
      <c r="G24">
        <f>'[27]Cumulative Stats'!G151</f>
        <v>0</v>
      </c>
      <c r="H24">
        <f>'[27]Cumulative Stats'!H151</f>
        <v>0</v>
      </c>
      <c r="I24" s="14"/>
      <c r="J24" s="14"/>
      <c r="K24" t="str">
        <f>'[23]Cumulative Stats'!A175</f>
        <v>Martin</v>
      </c>
      <c r="L24" t="str">
        <f>'[23]Cumulative Stats'!B175</f>
        <v>NYG</v>
      </c>
      <c r="M24">
        <f>'[23]Cumulative Stats'!C175</f>
        <v>2.5</v>
      </c>
      <c r="N24">
        <f>'[23]Cumulative Stats'!D175</f>
        <v>29</v>
      </c>
      <c r="P24" s="4">
        <f>'[23]Cumulative Stats'!F175</f>
        <v>10</v>
      </c>
    </row>
    <row r="25" spans="1:16">
      <c r="A25" t="str">
        <f>'[28]Cumulative Stats'!A158</f>
        <v>Williams,G</v>
      </c>
      <c r="B25" t="str">
        <f>'[28]Cumulative Stats'!B158</f>
        <v>Was</v>
      </c>
      <c r="C25">
        <f>'[28]Cumulative Stats'!C158</f>
        <v>2</v>
      </c>
      <c r="D25">
        <f>'[28]Cumulative Stats'!D158</f>
        <v>15</v>
      </c>
      <c r="E25" s="11">
        <f>IF(C25=0,0,D25/C25)</f>
        <v>7.5</v>
      </c>
      <c r="F25">
        <f>'[28]Cumulative Stats'!F158</f>
        <v>15</v>
      </c>
      <c r="G25">
        <f>'[28]Cumulative Stats'!G158</f>
        <v>1</v>
      </c>
      <c r="H25">
        <f>'[28]Cumulative Stats'!H158</f>
        <v>0</v>
      </c>
      <c r="I25" s="14"/>
      <c r="J25" s="14"/>
      <c r="K25" s="14" t="str">
        <f>'[25]Cumulative Stats'!A177</f>
        <v>Dawson</v>
      </c>
      <c r="L25" s="14" t="str">
        <f>'[25]Cumulative Stats'!B177</f>
        <v>StL</v>
      </c>
      <c r="M25" s="14">
        <f>'[25]Cumulative Stats'!C177</f>
        <v>2.5</v>
      </c>
      <c r="N25" s="14">
        <f>'[25]Cumulative Stats'!D177</f>
        <v>27.5</v>
      </c>
      <c r="P25" s="15">
        <f>'[25]Cumulative Stats'!F177</f>
        <v>9</v>
      </c>
    </row>
    <row r="26" spans="1:16">
      <c r="A26" s="14" t="str">
        <f>'[11]Cumulative Stats'!A157</f>
        <v>Hendricks</v>
      </c>
      <c r="B26" s="14" t="str">
        <f>'[11]Cumulative Stats'!B157</f>
        <v>Oak</v>
      </c>
      <c r="C26" s="14">
        <f>'[11]Cumulative Stats'!C157</f>
        <v>2</v>
      </c>
      <c r="D26" s="14">
        <f>'[11]Cumulative Stats'!D157</f>
        <v>14</v>
      </c>
      <c r="E26" s="11">
        <f>IF(C26=0,0,D26/C26)</f>
        <v>7</v>
      </c>
      <c r="F26" s="14">
        <f>'[11]Cumulative Stats'!F157</f>
        <v>9</v>
      </c>
      <c r="G26" s="14">
        <f>'[11]Cumulative Stats'!G157</f>
        <v>0</v>
      </c>
      <c r="H26" s="14">
        <f>'[11]Cumulative Stats'!H157</f>
        <v>0</v>
      </c>
      <c r="I26" s="14"/>
      <c r="J26" s="14"/>
      <c r="K26" s="14" t="str">
        <f>'[20]Cumulative Stats'!A174</f>
        <v>Jones</v>
      </c>
      <c r="L26" s="14" t="str">
        <f>'[20]Cumulative Stats'!B174</f>
        <v>LA</v>
      </c>
      <c r="M26" s="14">
        <f>'[20]Cumulative Stats'!C174</f>
        <v>2.5</v>
      </c>
      <c r="N26" s="14">
        <f>'[20]Cumulative Stats'!D174</f>
        <v>24</v>
      </c>
      <c r="P26" s="15">
        <f>'[20]Cumulative Stats'!F174</f>
        <v>7.5</v>
      </c>
    </row>
    <row r="27" spans="1:16">
      <c r="A27" s="14" t="str">
        <f>'[6]Cumulative Stats'!A156</f>
        <v>Reinfeldt</v>
      </c>
      <c r="B27" s="14" t="str">
        <f>'[6]Cumulative Stats'!B156</f>
        <v>Hou</v>
      </c>
      <c r="C27" s="14">
        <f>'[6]Cumulative Stats'!C156</f>
        <v>2</v>
      </c>
      <c r="D27" s="14">
        <f>'[6]Cumulative Stats'!D156</f>
        <v>8</v>
      </c>
      <c r="E27" s="11">
        <f>IF(C27=0,0,D27/C27)</f>
        <v>4</v>
      </c>
      <c r="F27" s="14">
        <f>'[6]Cumulative Stats'!F156</f>
        <v>4</v>
      </c>
      <c r="G27" s="14">
        <f>'[6]Cumulative Stats'!G156</f>
        <v>0</v>
      </c>
      <c r="H27" s="14">
        <f>'[6]Cumulative Stats'!H156</f>
        <v>0</v>
      </c>
      <c r="I27" s="14"/>
      <c r="J27" s="14"/>
      <c r="K27" t="str">
        <f>'[20]Cumulative Stats'!A177</f>
        <v>Youngblood,JA</v>
      </c>
      <c r="L27" t="str">
        <f>'[20]Cumulative Stats'!B177</f>
        <v>LA</v>
      </c>
      <c r="M27">
        <f>'[20]Cumulative Stats'!C177</f>
        <v>2.5</v>
      </c>
      <c r="N27">
        <f>'[20]Cumulative Stats'!D177</f>
        <v>21</v>
      </c>
      <c r="P27" s="4">
        <f>'[20]Cumulative Stats'!F177</f>
        <v>7</v>
      </c>
    </row>
    <row r="28" spans="1:16">
      <c r="A28" s="14" t="str">
        <f>'[5]Cumulative Stats'!A151</f>
        <v>Gradishar</v>
      </c>
      <c r="B28" s="14" t="str">
        <f>'[5]Cumulative Stats'!B151</f>
        <v>Den</v>
      </c>
      <c r="C28" s="14">
        <f>'[5]Cumulative Stats'!C151</f>
        <v>2</v>
      </c>
      <c r="D28" s="14">
        <f>'[5]Cumulative Stats'!D151</f>
        <v>5</v>
      </c>
      <c r="E28" s="11">
        <f>IF(C28=0,0,D28/C28)</f>
        <v>2.5</v>
      </c>
      <c r="F28" s="14">
        <f>'[5]Cumulative Stats'!F151</f>
        <v>5</v>
      </c>
      <c r="G28" s="14">
        <f>'[5]Cumulative Stats'!G151</f>
        <v>0</v>
      </c>
      <c r="H28" s="14">
        <f>'[5]Cumulative Stats'!H151</f>
        <v>0</v>
      </c>
      <c r="I28" s="14"/>
      <c r="J28" s="14"/>
      <c r="K28" s="14" t="str">
        <f>'[24]Cumulative Stats'!A170</f>
        <v>Bergey</v>
      </c>
      <c r="L28" s="14" t="str">
        <f>'[24]Cumulative Stats'!B170</f>
        <v>Phi</v>
      </c>
      <c r="M28" s="14">
        <f>'[24]Cumulative Stats'!C170</f>
        <v>2.5</v>
      </c>
      <c r="N28" s="14">
        <f>'[24]Cumulative Stats'!D170</f>
        <v>20.5</v>
      </c>
      <c r="P28" s="15">
        <f>'[24]Cumulative Stats'!F170</f>
        <v>5.5</v>
      </c>
    </row>
    <row r="29" spans="1:16">
      <c r="A29" s="14" t="str">
        <f>'[4]Cumulative Stats'!A152</f>
        <v>Davis</v>
      </c>
      <c r="B29" s="14" t="str">
        <f>'[4]Cumulative Stats'!B152</f>
        <v>Cle</v>
      </c>
      <c r="C29" s="14">
        <f>'[4]Cumulative Stats'!C152</f>
        <v>2</v>
      </c>
      <c r="D29" s="14">
        <f>'[4]Cumulative Stats'!D152</f>
        <v>5</v>
      </c>
      <c r="E29" s="11">
        <f>IF(C29=0,0,D29/C29)</f>
        <v>2.5</v>
      </c>
      <c r="F29" s="14">
        <f>'[4]Cumulative Stats'!F152</f>
        <v>5</v>
      </c>
      <c r="G29" s="14">
        <f>'[4]Cumulative Stats'!G152</f>
        <v>0</v>
      </c>
      <c r="H29" s="14">
        <f>'[4]Cumulative Stats'!H152</f>
        <v>0</v>
      </c>
      <c r="I29" s="14"/>
      <c r="J29" s="14"/>
      <c r="K29" s="14" t="str">
        <f>'[18]Cumulative Stats'!A171</f>
        <v>Gallagher</v>
      </c>
      <c r="L29" s="14" t="str">
        <f>'[18]Cumulative Stats'!B171</f>
        <v>Det</v>
      </c>
      <c r="M29" s="14">
        <f>'[18]Cumulative Stats'!C171</f>
        <v>2.5</v>
      </c>
      <c r="N29" s="14">
        <f>'[18]Cumulative Stats'!D171</f>
        <v>19</v>
      </c>
      <c r="P29" s="15">
        <f>'[18]Cumulative Stats'!F171</f>
        <v>1</v>
      </c>
    </row>
    <row r="30" spans="1:16">
      <c r="A30" s="14" t="str">
        <f>'[1]Cumulative Stats'!A153</f>
        <v>Nettles</v>
      </c>
      <c r="B30" s="14" t="str">
        <f>'[1]Cumulative Stats'!B153</f>
        <v>Bal</v>
      </c>
      <c r="C30" s="14">
        <f>'[1]Cumulative Stats'!C153</f>
        <v>2</v>
      </c>
      <c r="D30" s="14">
        <f>'[1]Cumulative Stats'!D153</f>
        <v>5</v>
      </c>
      <c r="E30" s="11">
        <f>IF(C30=0,0,D30/C30)</f>
        <v>2.5</v>
      </c>
      <c r="F30" s="14">
        <f>'[1]Cumulative Stats'!F153</f>
        <v>7</v>
      </c>
      <c r="G30" s="14">
        <f>'[1]Cumulative Stats'!G153</f>
        <v>0</v>
      </c>
      <c r="H30" s="14">
        <f>'[1]Cumulative Stats'!H153</f>
        <v>0</v>
      </c>
      <c r="I30" s="14"/>
      <c r="J30" s="14"/>
      <c r="K30" s="14" t="str">
        <f>'[4]Cumulative Stats'!A171</f>
        <v>Mitchell</v>
      </c>
      <c r="L30" s="14" t="str">
        <f>'[4]Cumulative Stats'!B171</f>
        <v>Cle</v>
      </c>
      <c r="M30" s="14">
        <f>'[4]Cumulative Stats'!C171</f>
        <v>2.5</v>
      </c>
      <c r="N30" s="14">
        <f>'[4]Cumulative Stats'!D171</f>
        <v>19</v>
      </c>
      <c r="P30" s="15">
        <f>'[4]Cumulative Stats'!F171</f>
        <v>7</v>
      </c>
    </row>
    <row r="31" spans="1:16">
      <c r="A31" s="14" t="str">
        <f>'[8]Cumulative Stats'!A158</f>
        <v>Rhone</v>
      </c>
      <c r="B31" s="14" t="str">
        <f>'[8]Cumulative Stats'!B158</f>
        <v>Mia</v>
      </c>
      <c r="C31" s="14">
        <f>'[8]Cumulative Stats'!C158</f>
        <v>2</v>
      </c>
      <c r="D31" s="14">
        <f>'[8]Cumulative Stats'!D158</f>
        <v>3</v>
      </c>
      <c r="E31" s="11">
        <f>IF(C31=0,0,D31/C31)</f>
        <v>1.5</v>
      </c>
      <c r="F31" s="14">
        <f>'[8]Cumulative Stats'!F158</f>
        <v>3</v>
      </c>
      <c r="G31" s="14">
        <f>'[8]Cumulative Stats'!G158</f>
        <v>0</v>
      </c>
      <c r="H31" s="14">
        <f>'[8]Cumulative Stats'!H158</f>
        <v>0</v>
      </c>
      <c r="I31" s="14"/>
      <c r="J31" s="14"/>
      <c r="K31" s="14" t="str">
        <f>'[17]Cumulative Stats'!A172</f>
        <v>Martin</v>
      </c>
      <c r="L31" s="14" t="str">
        <f>'[17]Cumulative Stats'!B172</f>
        <v>Dal</v>
      </c>
      <c r="M31" s="14">
        <f>'[17]Cumulative Stats'!C172</f>
        <v>2.5</v>
      </c>
      <c r="N31" s="14">
        <f>'[17]Cumulative Stats'!D172</f>
        <v>19</v>
      </c>
      <c r="P31" s="15">
        <f>'[17]Cumulative Stats'!F172</f>
        <v>15.5</v>
      </c>
    </row>
    <row r="32" spans="1:16">
      <c r="A32" s="14" t="str">
        <f>'[4]Cumulative Stats'!A157</f>
        <v>Scott</v>
      </c>
      <c r="B32" s="14" t="str">
        <f>'[4]Cumulative Stats'!B157</f>
        <v>Cle</v>
      </c>
      <c r="C32" s="14">
        <f>'[4]Cumulative Stats'!C157</f>
        <v>2</v>
      </c>
      <c r="D32" s="14">
        <f>'[4]Cumulative Stats'!D157</f>
        <v>3</v>
      </c>
      <c r="E32" s="11">
        <f>IF(C32=0,0,D32/C32)</f>
        <v>1.5</v>
      </c>
      <c r="F32" s="14">
        <f>'[4]Cumulative Stats'!F157</f>
        <v>3</v>
      </c>
      <c r="G32" s="14">
        <f>'[4]Cumulative Stats'!G157</f>
        <v>0</v>
      </c>
      <c r="H32" s="14">
        <f>'[4]Cumulative Stats'!H157</f>
        <v>0</v>
      </c>
      <c r="I32" s="14"/>
      <c r="J32" s="14"/>
      <c r="K32" s="14" t="str">
        <f>'[11]Cumulative Stats'!A167</f>
        <v>Browning</v>
      </c>
      <c r="L32" s="14" t="str">
        <f>'[11]Cumulative Stats'!B167</f>
        <v>Oak</v>
      </c>
      <c r="M32" s="14">
        <f>'[11]Cumulative Stats'!C167</f>
        <v>2.5</v>
      </c>
      <c r="N32" s="14">
        <f>'[11]Cumulative Stats'!D167</f>
        <v>16</v>
      </c>
      <c r="P32" s="15">
        <f>'[11]Cumulative Stats'!F167</f>
        <v>3</v>
      </c>
    </row>
    <row r="33" spans="1:16">
      <c r="A33" t="str">
        <f>'[5]Cumulative Stats'!A156</f>
        <v>Thompson</v>
      </c>
      <c r="B33" t="str">
        <f>'[5]Cumulative Stats'!B156</f>
        <v>Den</v>
      </c>
      <c r="C33">
        <f>'[5]Cumulative Stats'!C156</f>
        <v>2</v>
      </c>
      <c r="D33">
        <f>'[5]Cumulative Stats'!D156</f>
        <v>0</v>
      </c>
      <c r="E33" s="11">
        <f>IF(C33=0,0,D33/C33)</f>
        <v>0</v>
      </c>
      <c r="F33">
        <f>'[5]Cumulative Stats'!F156</f>
        <v>0</v>
      </c>
      <c r="G33">
        <f>'[5]Cumulative Stats'!G156</f>
        <v>0</v>
      </c>
      <c r="H33">
        <f>'[5]Cumulative Stats'!H156</f>
        <v>0</v>
      </c>
      <c r="I33" s="14"/>
      <c r="J33" s="14"/>
      <c r="K33" t="str">
        <f>'[7]Cumulative Stats'!A166</f>
        <v>Hicks</v>
      </c>
      <c r="L33" t="str">
        <f>'[7]Cumulative Stats'!B166</f>
        <v>KC</v>
      </c>
      <c r="M33">
        <f>'[7]Cumulative Stats'!C166</f>
        <v>2.5</v>
      </c>
      <c r="N33">
        <f>'[7]Cumulative Stats'!D166</f>
        <v>8</v>
      </c>
      <c r="P33" s="4">
        <f>'[7]Cumulative Stats'!F166</f>
        <v>5.5</v>
      </c>
    </row>
    <row r="34" spans="1:16">
      <c r="A34" s="14" t="str">
        <f>'[13]Cumulative Stats'!A174</f>
        <v>Williams,M</v>
      </c>
      <c r="B34" s="14" t="str">
        <f>'[13]Cumulative Stats'!B174</f>
        <v>SD</v>
      </c>
      <c r="C34" s="14">
        <f>'[13]Cumulative Stats'!C174</f>
        <v>2</v>
      </c>
      <c r="D34" s="14">
        <f>'[13]Cumulative Stats'!D174</f>
        <v>0</v>
      </c>
      <c r="E34" s="11">
        <f>IF(C34=0,0,D34/C34)</f>
        <v>0</v>
      </c>
      <c r="F34" s="14">
        <f>'[13]Cumulative Stats'!F174</f>
        <v>0</v>
      </c>
      <c r="G34" s="14">
        <f>'[13]Cumulative Stats'!G174</f>
        <v>0</v>
      </c>
      <c r="H34" s="14">
        <f>'[13]Cumulative Stats'!H174</f>
        <v>0</v>
      </c>
      <c r="I34" s="14"/>
      <c r="J34" s="14"/>
      <c r="K34" s="14" t="str">
        <f>'[10]Cumulative Stats'!A169</f>
        <v>Klecko</v>
      </c>
      <c r="L34" s="14" t="str">
        <f>'[10]Cumulative Stats'!B169</f>
        <v>NYJ</v>
      </c>
      <c r="M34" s="14">
        <f>'[10]Cumulative Stats'!C169</f>
        <v>2</v>
      </c>
      <c r="N34" s="14">
        <f>'[10]Cumulative Stats'!D169</f>
        <v>19</v>
      </c>
      <c r="P34" s="15">
        <f>'[10]Cumulative Stats'!F169</f>
        <v>8</v>
      </c>
    </row>
    <row r="35" spans="1:16">
      <c r="A35" s="14" t="str">
        <f>'[23]Cumulative Stats'!A159</f>
        <v>Rhodes</v>
      </c>
      <c r="B35" s="14" t="str">
        <f>'[23]Cumulative Stats'!B159</f>
        <v>NYG</v>
      </c>
      <c r="C35" s="14">
        <f>'[23]Cumulative Stats'!C159</f>
        <v>2</v>
      </c>
      <c r="D35" s="14">
        <f>'[23]Cumulative Stats'!D159</f>
        <v>0</v>
      </c>
      <c r="E35" s="11">
        <f>IF(C35=0,0,D35/C35)</f>
        <v>0</v>
      </c>
      <c r="F35" s="14">
        <f>'[23]Cumulative Stats'!F159</f>
        <v>0</v>
      </c>
      <c r="G35" s="14">
        <f>'[23]Cumulative Stats'!G159</f>
        <v>0</v>
      </c>
      <c r="H35" s="14">
        <f>'[23]Cumulative Stats'!H159</f>
        <v>0</v>
      </c>
      <c r="I35" s="14"/>
      <c r="J35" s="14"/>
      <c r="K35" s="14" t="str">
        <f>'[6]Cumulative Stats'!A169</f>
        <v>Culp</v>
      </c>
      <c r="L35" s="14" t="str">
        <f>'[6]Cumulative Stats'!B169</f>
        <v>Hou</v>
      </c>
      <c r="M35" s="14">
        <f>'[6]Cumulative Stats'!C169</f>
        <v>2</v>
      </c>
      <c r="N35" s="14">
        <f>'[6]Cumulative Stats'!D169</f>
        <v>18</v>
      </c>
      <c r="P35" s="15">
        <f>'[6]Cumulative Stats'!F169</f>
        <v>3</v>
      </c>
    </row>
    <row r="36" spans="1:16">
      <c r="A36" s="14" t="str">
        <f>'[28]Cumulative Stats'!A157</f>
        <v>Scott</v>
      </c>
      <c r="B36" s="14" t="str">
        <f>'[28]Cumulative Stats'!B157</f>
        <v>Was</v>
      </c>
      <c r="C36" s="14">
        <f>'[28]Cumulative Stats'!C157</f>
        <v>2</v>
      </c>
      <c r="D36" s="14">
        <f>'[28]Cumulative Stats'!D157</f>
        <v>-1</v>
      </c>
      <c r="E36" s="11">
        <f>IF(C36=0,0,D36/C36)</f>
        <v>-0.5</v>
      </c>
      <c r="F36" s="14">
        <f>'[28]Cumulative Stats'!F157</f>
        <v>0</v>
      </c>
      <c r="G36" s="14">
        <f>'[28]Cumulative Stats'!G157</f>
        <v>0</v>
      </c>
      <c r="H36" s="14">
        <f>'[28]Cumulative Stats'!H157</f>
        <v>0</v>
      </c>
      <c r="I36" s="14"/>
      <c r="J36" s="14"/>
      <c r="K36" t="str">
        <f>'[20]Cumulative Stats'!A170</f>
        <v>Brudzinski</v>
      </c>
      <c r="L36" t="str">
        <f>'[20]Cumulative Stats'!B170</f>
        <v>LA</v>
      </c>
      <c r="M36">
        <f>'[20]Cumulative Stats'!C170</f>
        <v>2</v>
      </c>
      <c r="N36">
        <f>'[20]Cumulative Stats'!D170</f>
        <v>17</v>
      </c>
      <c r="P36" s="4">
        <f>'[20]Cumulative Stats'!F170</f>
        <v>2</v>
      </c>
    </row>
    <row r="37" spans="1:16">
      <c r="A37" s="14" t="str">
        <f>'[28]Cumulative Stats'!A156</f>
        <v>Parrish</v>
      </c>
      <c r="B37" s="14" t="str">
        <f>'[28]Cumulative Stats'!B156</f>
        <v>Was</v>
      </c>
      <c r="C37" s="14">
        <f>'[28]Cumulative Stats'!C156</f>
        <v>2</v>
      </c>
      <c r="D37" s="14">
        <f>'[28]Cumulative Stats'!D156</f>
        <v>-2</v>
      </c>
      <c r="E37" s="11">
        <f>IF(C37=0,0,D37/C37)</f>
        <v>-1</v>
      </c>
      <c r="F37" s="14">
        <f>'[28]Cumulative Stats'!F156</f>
        <v>-1</v>
      </c>
      <c r="G37" s="14">
        <f>'[28]Cumulative Stats'!G156</f>
        <v>0</v>
      </c>
      <c r="H37" s="14">
        <f>'[28]Cumulative Stats'!H156</f>
        <v>0</v>
      </c>
      <c r="I37" s="14"/>
      <c r="J37" s="14"/>
      <c r="K37" s="14" t="str">
        <f>'[28]Cumulative Stats'!A165</f>
        <v>Bacon</v>
      </c>
      <c r="L37" s="14" t="str">
        <f>'[28]Cumulative Stats'!B165</f>
        <v>Was</v>
      </c>
      <c r="M37" s="14">
        <f>'[28]Cumulative Stats'!C165</f>
        <v>2</v>
      </c>
      <c r="N37" s="14">
        <f>'[28]Cumulative Stats'!D165</f>
        <v>17</v>
      </c>
      <c r="P37" s="15">
        <f>'[28]Cumulative Stats'!F165</f>
        <v>12</v>
      </c>
    </row>
    <row r="38" spans="1:16">
      <c r="A38" s="14" t="str">
        <f>'[13]Cumulative Stats'!A167</f>
        <v>Johnson</v>
      </c>
      <c r="B38" s="14" t="str">
        <f>'[13]Cumulative Stats'!B167</f>
        <v>SD</v>
      </c>
      <c r="C38" s="14">
        <f>'[13]Cumulative Stats'!C167</f>
        <v>1</v>
      </c>
      <c r="D38" s="14">
        <f>'[13]Cumulative Stats'!D167</f>
        <v>59</v>
      </c>
      <c r="E38" s="11">
        <f>IF(C38=0,0,D38/C38)</f>
        <v>59</v>
      </c>
      <c r="F38" s="14">
        <f>'[13]Cumulative Stats'!F167</f>
        <v>59</v>
      </c>
      <c r="G38" s="14">
        <f>'[13]Cumulative Stats'!G167</f>
        <v>1</v>
      </c>
      <c r="H38" s="14">
        <f>'[13]Cumulative Stats'!H167</f>
        <v>0</v>
      </c>
      <c r="I38" s="14"/>
      <c r="J38" s="14"/>
      <c r="K38" s="14" t="str">
        <f>'[18]Cumulative Stats'!A178</f>
        <v>Woodcock</v>
      </c>
      <c r="L38" s="14" t="str">
        <f>'[18]Cumulative Stats'!B178</f>
        <v>Det</v>
      </c>
      <c r="M38" s="14">
        <f>'[18]Cumulative Stats'!C178</f>
        <v>2</v>
      </c>
      <c r="N38" s="14">
        <f>'[18]Cumulative Stats'!D178</f>
        <v>16</v>
      </c>
      <c r="P38" s="15">
        <f>'[18]Cumulative Stats'!F178</f>
        <v>10.5</v>
      </c>
    </row>
    <row r="39" spans="1:16">
      <c r="A39" s="14" t="str">
        <f>'[20]Cumulative Stats'!A154</f>
        <v>Brudzinski</v>
      </c>
      <c r="B39" s="14" t="str">
        <f>'[20]Cumulative Stats'!B154</f>
        <v>LA</v>
      </c>
      <c r="C39" s="14">
        <f>'[20]Cumulative Stats'!C154</f>
        <v>1</v>
      </c>
      <c r="D39" s="14">
        <f>'[20]Cumulative Stats'!D154</f>
        <v>34</v>
      </c>
      <c r="E39" s="11">
        <f>IF(C39=0,0,D39/C39)</f>
        <v>34</v>
      </c>
      <c r="F39" s="14">
        <f>'[20]Cumulative Stats'!F154</f>
        <v>34</v>
      </c>
      <c r="G39" s="14">
        <f>'[20]Cumulative Stats'!G154</f>
        <v>0</v>
      </c>
      <c r="H39" s="14">
        <f>'[20]Cumulative Stats'!H154</f>
        <v>0</v>
      </c>
      <c r="I39" s="14"/>
      <c r="J39" s="14"/>
      <c r="K39" s="14" t="str">
        <f>'[9]Cumulative Stats'!A171</f>
        <v>Shoate</v>
      </c>
      <c r="L39" s="14" t="str">
        <f>'[9]Cumulative Stats'!B171</f>
        <v>NE</v>
      </c>
      <c r="M39" s="14">
        <f>'[9]Cumulative Stats'!C171</f>
        <v>2</v>
      </c>
      <c r="N39" s="14">
        <f>'[9]Cumulative Stats'!D171</f>
        <v>16</v>
      </c>
      <c r="P39" s="15">
        <f>'[9]Cumulative Stats'!F171</f>
        <v>5</v>
      </c>
    </row>
    <row r="40" spans="1:16">
      <c r="A40" s="14" t="str">
        <f>'[2]Cumulative Stats'!A152</f>
        <v>Greene</v>
      </c>
      <c r="B40" s="14" t="str">
        <f>'[2]Cumulative Stats'!B152</f>
        <v>Buf</v>
      </c>
      <c r="C40" s="14">
        <f>'[2]Cumulative Stats'!C152</f>
        <v>1</v>
      </c>
      <c r="D40" s="14">
        <f>'[2]Cumulative Stats'!D152</f>
        <v>34</v>
      </c>
      <c r="E40" s="11">
        <f>IF(C40=0,0,D40/C40)</f>
        <v>34</v>
      </c>
      <c r="F40" s="14">
        <f>'[2]Cumulative Stats'!F152</f>
        <v>34</v>
      </c>
      <c r="G40" s="14">
        <f>'[2]Cumulative Stats'!G152</f>
        <v>0</v>
      </c>
      <c r="H40" s="14">
        <f>'[2]Cumulative Stats'!H152</f>
        <v>0</v>
      </c>
      <c r="I40" s="14"/>
      <c r="J40" s="14"/>
      <c r="K40" t="str">
        <f>'[16]Cumulative Stats'!A169</f>
        <v>Hartenstine</v>
      </c>
      <c r="L40" t="str">
        <f>'[16]Cumulative Stats'!B169</f>
        <v>Chi</v>
      </c>
      <c r="M40">
        <f>'[16]Cumulative Stats'!C169</f>
        <v>2</v>
      </c>
      <c r="N40">
        <f>'[16]Cumulative Stats'!D169</f>
        <v>16</v>
      </c>
      <c r="P40" s="4">
        <f>'[16]Cumulative Stats'!F169</f>
        <v>6</v>
      </c>
    </row>
    <row r="41" spans="1:16">
      <c r="A41" s="14" t="str">
        <f>'[10]Cumulative Stats'!A150</f>
        <v>Buttle</v>
      </c>
      <c r="B41" s="14" t="str">
        <f>'[10]Cumulative Stats'!B150</f>
        <v>NYJ</v>
      </c>
      <c r="C41" s="14">
        <f>'[10]Cumulative Stats'!C150</f>
        <v>1</v>
      </c>
      <c r="D41" s="14">
        <f>'[10]Cumulative Stats'!D150</f>
        <v>34</v>
      </c>
      <c r="E41" s="11">
        <f>IF(C41=0,0,D41/C41)</f>
        <v>34</v>
      </c>
      <c r="F41" s="14">
        <f>'[10]Cumulative Stats'!F150</f>
        <v>34</v>
      </c>
      <c r="G41" s="14">
        <f>'[10]Cumulative Stats'!G150</f>
        <v>0</v>
      </c>
      <c r="H41" s="14">
        <f>'[10]Cumulative Stats'!H150</f>
        <v>0</v>
      </c>
      <c r="I41" s="14"/>
      <c r="J41" s="14"/>
      <c r="K41" s="14" t="str">
        <f>'[12]Cumulative Stats'!A168</f>
        <v>Dunn</v>
      </c>
      <c r="L41" s="14" t="str">
        <f>'[12]Cumulative Stats'!B168</f>
        <v>Pit</v>
      </c>
      <c r="M41" s="14">
        <f>'[12]Cumulative Stats'!C168</f>
        <v>2</v>
      </c>
      <c r="N41" s="14">
        <f>'[12]Cumulative Stats'!D168</f>
        <v>14.5</v>
      </c>
      <c r="P41" s="15">
        <f>'[12]Cumulative Stats'!F168</f>
        <v>4</v>
      </c>
    </row>
    <row r="42" spans="1:16">
      <c r="A42" s="14" t="str">
        <f>'[26]Cumulative Stats'!A153</f>
        <v>Crist</v>
      </c>
      <c r="B42" s="14" t="str">
        <f>'[26]Cumulative Stats'!B153</f>
        <v>SF</v>
      </c>
      <c r="C42" s="14">
        <f>'[26]Cumulative Stats'!C153</f>
        <v>1</v>
      </c>
      <c r="D42" s="14">
        <f>'[26]Cumulative Stats'!D153</f>
        <v>34</v>
      </c>
      <c r="E42" s="11">
        <f>IF(C42=0,0,D42/C42)</f>
        <v>34</v>
      </c>
      <c r="F42" s="14">
        <f>'[26]Cumulative Stats'!F153</f>
        <v>34</v>
      </c>
      <c r="G42" s="14">
        <f>'[26]Cumulative Stats'!G153</f>
        <v>0</v>
      </c>
      <c r="H42" s="14">
        <f>'[26]Cumulative Stats'!H153</f>
        <v>0</v>
      </c>
      <c r="I42" s="14"/>
      <c r="J42" s="14"/>
      <c r="K42" s="14" t="str">
        <f>'[14]Cumulative Stats'!A165</f>
        <v>Boyd</v>
      </c>
      <c r="L42" s="14" t="str">
        <f>'[14]Cumulative Stats'!B165</f>
        <v>Sea</v>
      </c>
      <c r="M42" s="14">
        <f>'[14]Cumulative Stats'!C165</f>
        <v>2</v>
      </c>
      <c r="N42" s="14">
        <f>'[14]Cumulative Stats'!D165</f>
        <v>14</v>
      </c>
      <c r="P42" s="15">
        <f>'[14]Cumulative Stats'!F165</f>
        <v>3</v>
      </c>
    </row>
    <row r="43" spans="1:16">
      <c r="A43" s="14" t="str">
        <f>'[4]Cumulative Stats'!A151</f>
        <v>Darden</v>
      </c>
      <c r="B43" s="14" t="str">
        <f>'[4]Cumulative Stats'!B151</f>
        <v>Cle</v>
      </c>
      <c r="C43" s="14">
        <f>'[4]Cumulative Stats'!C151</f>
        <v>1</v>
      </c>
      <c r="D43" s="14">
        <f>'[4]Cumulative Stats'!D151</f>
        <v>30</v>
      </c>
      <c r="E43" s="11">
        <f>IF(C43=0,0,D43/C43)</f>
        <v>30</v>
      </c>
      <c r="F43" s="14">
        <f>'[4]Cumulative Stats'!F151</f>
        <v>30</v>
      </c>
      <c r="G43" s="14">
        <f>'[4]Cumulative Stats'!G151</f>
        <v>0</v>
      </c>
      <c r="H43" s="14">
        <f>'[4]Cumulative Stats'!H151</f>
        <v>0</v>
      </c>
      <c r="I43" s="14"/>
      <c r="J43" s="14"/>
      <c r="K43" s="14" t="str">
        <f>'[26]Cumulative Stats'!A176</f>
        <v>Reese</v>
      </c>
      <c r="L43" s="14" t="str">
        <f>'[26]Cumulative Stats'!B176</f>
        <v>SF</v>
      </c>
      <c r="M43" s="14">
        <f>'[26]Cumulative Stats'!C176</f>
        <v>2</v>
      </c>
      <c r="N43" s="14">
        <f>'[26]Cumulative Stats'!D176</f>
        <v>12</v>
      </c>
      <c r="P43" s="15">
        <f>'[26]Cumulative Stats'!F176</f>
        <v>6</v>
      </c>
    </row>
    <row r="44" spans="1:16">
      <c r="A44" s="14" t="str">
        <f>'[9]Cumulative Stats'!A154</f>
        <v>Haynes</v>
      </c>
      <c r="B44" s="14" t="str">
        <f>'[9]Cumulative Stats'!B154</f>
        <v>NE</v>
      </c>
      <c r="C44" s="14">
        <f>'[9]Cumulative Stats'!C154</f>
        <v>1</v>
      </c>
      <c r="D44" s="14">
        <f>'[9]Cumulative Stats'!D154</f>
        <v>30</v>
      </c>
      <c r="E44" s="11">
        <f>IF(C44=0,0,D44/C44)</f>
        <v>30</v>
      </c>
      <c r="F44" s="14">
        <f>'[9]Cumulative Stats'!F154</f>
        <v>30</v>
      </c>
      <c r="G44" s="14">
        <f>'[9]Cumulative Stats'!G154</f>
        <v>1</v>
      </c>
      <c r="H44" s="14">
        <f>'[9]Cumulative Stats'!H154</f>
        <v>0</v>
      </c>
      <c r="I44" s="14"/>
      <c r="J44" s="14"/>
      <c r="K44" t="str">
        <f>'[8]Cumulative Stats'!A173</f>
        <v>Gordon</v>
      </c>
      <c r="L44" t="str">
        <f>'[8]Cumulative Stats'!B173</f>
        <v>Mia</v>
      </c>
      <c r="M44">
        <f>'[8]Cumulative Stats'!C173</f>
        <v>2</v>
      </c>
      <c r="N44">
        <f>'[8]Cumulative Stats'!D173</f>
        <v>12</v>
      </c>
      <c r="P44" s="4">
        <f>'[8]Cumulative Stats'!F173</f>
        <v>4.5</v>
      </c>
    </row>
    <row r="45" spans="1:16">
      <c r="A45" t="str">
        <f>'[5]Cumulative Stats'!A150</f>
        <v>Foley</v>
      </c>
      <c r="B45" t="str">
        <f>'[5]Cumulative Stats'!B150</f>
        <v>Den</v>
      </c>
      <c r="C45">
        <f>'[5]Cumulative Stats'!C150</f>
        <v>1</v>
      </c>
      <c r="D45">
        <f>'[5]Cumulative Stats'!D150</f>
        <v>29</v>
      </c>
      <c r="E45" s="11">
        <f>IF(C45=0,0,D45/C45)</f>
        <v>29</v>
      </c>
      <c r="F45">
        <f>'[5]Cumulative Stats'!F150</f>
        <v>29</v>
      </c>
      <c r="G45">
        <f>'[5]Cumulative Stats'!G150</f>
        <v>0</v>
      </c>
      <c r="H45">
        <f>'[5]Cumulative Stats'!H150</f>
        <v>0</v>
      </c>
      <c r="I45" s="14"/>
      <c r="J45" s="14"/>
      <c r="K45" s="14" t="str">
        <f>'[3]Cumulative Stats'!A170</f>
        <v>Cameron</v>
      </c>
      <c r="L45" s="14" t="str">
        <f>'[3]Cumulative Stats'!B170</f>
        <v>Cin</v>
      </c>
      <c r="M45" s="14">
        <f>'[3]Cumulative Stats'!C170</f>
        <v>2</v>
      </c>
      <c r="N45" s="14">
        <f>'[3]Cumulative Stats'!D170</f>
        <v>12</v>
      </c>
      <c r="P45" s="15">
        <f>'[3]Cumulative Stats'!F170</f>
        <v>3</v>
      </c>
    </row>
    <row r="46" spans="1:16">
      <c r="A46" s="14" t="str">
        <f>'[22]Cumulative Stats'!A157</f>
        <v>Myers</v>
      </c>
      <c r="B46" s="14" t="str">
        <f>'[22]Cumulative Stats'!B157</f>
        <v>NO</v>
      </c>
      <c r="C46" s="14">
        <f>'[22]Cumulative Stats'!C157</f>
        <v>1</v>
      </c>
      <c r="D46" s="14">
        <f>'[22]Cumulative Stats'!D157</f>
        <v>29</v>
      </c>
      <c r="E46" s="11">
        <f>IF(C46=0,0,D46/C46)</f>
        <v>29</v>
      </c>
      <c r="F46" s="14">
        <f>'[22]Cumulative Stats'!F157</f>
        <v>29</v>
      </c>
      <c r="G46" s="14">
        <f>'[22]Cumulative Stats'!G157</f>
        <v>0</v>
      </c>
      <c r="H46" s="14">
        <f>'[22]Cumulative Stats'!H157</f>
        <v>0</v>
      </c>
      <c r="I46" s="14"/>
      <c r="J46" s="14"/>
      <c r="K46" s="14" t="str">
        <f>'[8]Cumulative Stats'!A169</f>
        <v>Bokamper</v>
      </c>
      <c r="L46" s="14" t="str">
        <f>'[8]Cumulative Stats'!B169</f>
        <v>Mia</v>
      </c>
      <c r="M46" s="14">
        <f>'[8]Cumulative Stats'!C169</f>
        <v>2</v>
      </c>
      <c r="N46" s="14">
        <f>'[8]Cumulative Stats'!D169</f>
        <v>10</v>
      </c>
      <c r="P46" s="15">
        <f>'[8]Cumulative Stats'!F169</f>
        <v>8</v>
      </c>
    </row>
    <row r="47" spans="1:16">
      <c r="A47" s="14" t="str">
        <f>'[26]Cumulative Stats'!A158</f>
        <v>Roberson</v>
      </c>
      <c r="B47" s="14" t="str">
        <f>'[26]Cumulative Stats'!B158</f>
        <v>SF</v>
      </c>
      <c r="C47" s="14">
        <f>'[26]Cumulative Stats'!C158</f>
        <v>1</v>
      </c>
      <c r="D47" s="14">
        <f>'[26]Cumulative Stats'!D158</f>
        <v>28</v>
      </c>
      <c r="E47" s="11">
        <f>IF(C47=0,0,D47/C47)</f>
        <v>28</v>
      </c>
      <c r="F47" s="14">
        <f>'[26]Cumulative Stats'!F158</f>
        <v>28</v>
      </c>
      <c r="G47" s="14">
        <f>'[26]Cumulative Stats'!G158</f>
        <v>0</v>
      </c>
      <c r="H47" s="14">
        <f>'[26]Cumulative Stats'!H158</f>
        <v>0</v>
      </c>
      <c r="I47" s="14"/>
      <c r="J47" s="14"/>
      <c r="K47" t="str">
        <f>'[8]Cumulative Stats'!A171</f>
        <v>Den Herder</v>
      </c>
      <c r="L47" t="str">
        <f>'[8]Cumulative Stats'!B171</f>
        <v>Mia</v>
      </c>
      <c r="M47">
        <f>'[8]Cumulative Stats'!C171</f>
        <v>2</v>
      </c>
      <c r="N47">
        <f>'[8]Cumulative Stats'!D171</f>
        <v>10</v>
      </c>
      <c r="P47" s="4">
        <f>'[8]Cumulative Stats'!F171</f>
        <v>9</v>
      </c>
    </row>
    <row r="48" spans="1:16">
      <c r="A48" s="14" t="str">
        <f>'[17]Cumulative Stats'!A158</f>
        <v>Waters</v>
      </c>
      <c r="B48" s="14" t="str">
        <f>'[17]Cumulative Stats'!B158</f>
        <v>Dal</v>
      </c>
      <c r="C48" s="14">
        <f>'[17]Cumulative Stats'!C158</f>
        <v>1</v>
      </c>
      <c r="D48" s="14">
        <f>'[17]Cumulative Stats'!D158</f>
        <v>27</v>
      </c>
      <c r="E48" s="11">
        <f>IF(C48=0,0,D48/C48)</f>
        <v>27</v>
      </c>
      <c r="F48" s="14">
        <f>'[17]Cumulative Stats'!F158</f>
        <v>27</v>
      </c>
      <c r="G48" s="14">
        <f>'[17]Cumulative Stats'!G158</f>
        <v>0</v>
      </c>
      <c r="H48" s="14">
        <f>'[17]Cumulative Stats'!H158</f>
        <v>0</v>
      </c>
      <c r="I48" s="14"/>
      <c r="J48" s="14"/>
      <c r="K48" s="14" t="str">
        <f>'[11]Cumulative Stats'!A168</f>
        <v>Hendricks</v>
      </c>
      <c r="L48" s="14" t="str">
        <f>'[11]Cumulative Stats'!B168</f>
        <v>Oak</v>
      </c>
      <c r="M48" s="14">
        <f>'[11]Cumulative Stats'!C168</f>
        <v>2</v>
      </c>
      <c r="N48" s="14">
        <f>'[11]Cumulative Stats'!D168</f>
        <v>10</v>
      </c>
      <c r="P48" s="15">
        <f>'[11]Cumulative Stats'!F168</f>
        <v>6.5</v>
      </c>
    </row>
    <row r="49" spans="1:16">
      <c r="A49" s="14" t="str">
        <f>'[7]Cumulative Stats'!A151</f>
        <v>Collier</v>
      </c>
      <c r="B49" s="14" t="str">
        <f>'[7]Cumulative Stats'!B151</f>
        <v>KC</v>
      </c>
      <c r="C49" s="14">
        <f>'[7]Cumulative Stats'!C151</f>
        <v>1</v>
      </c>
      <c r="D49" s="14">
        <f>'[7]Cumulative Stats'!D151</f>
        <v>26</v>
      </c>
      <c r="E49" s="11">
        <f>IF(C49=0,0,D49/C49)</f>
        <v>26</v>
      </c>
      <c r="F49" s="14">
        <f>'[7]Cumulative Stats'!F151</f>
        <v>26</v>
      </c>
      <c r="G49" s="14">
        <f>'[7]Cumulative Stats'!G151</f>
        <v>0</v>
      </c>
      <c r="H49" s="14">
        <f>'[7]Cumulative Stats'!H151</f>
        <v>0</v>
      </c>
      <c r="I49" s="14"/>
      <c r="J49" s="14"/>
      <c r="K49" s="14" t="str">
        <f>'[9]Cumulative Stats'!A168</f>
        <v>Lunsford</v>
      </c>
      <c r="L49" s="14" t="str">
        <f>'[9]Cumulative Stats'!B168</f>
        <v>NE</v>
      </c>
      <c r="M49" s="14">
        <f>'[9]Cumulative Stats'!C168</f>
        <v>2</v>
      </c>
      <c r="N49" s="14">
        <f>'[9]Cumulative Stats'!D168</f>
        <v>10</v>
      </c>
      <c r="P49" s="15">
        <f>'[9]Cumulative Stats'!F168</f>
        <v>3.5</v>
      </c>
    </row>
    <row r="50" spans="1:16">
      <c r="A50" s="14" t="str">
        <f>'[12]Cumulative Stats'!A154</f>
        <v>Lambert</v>
      </c>
      <c r="B50" s="14" t="str">
        <f>'[12]Cumulative Stats'!B154</f>
        <v>Pit</v>
      </c>
      <c r="C50" s="14">
        <f>'[12]Cumulative Stats'!C154</f>
        <v>1</v>
      </c>
      <c r="D50" s="14">
        <f>'[12]Cumulative Stats'!D154</f>
        <v>26</v>
      </c>
      <c r="E50" s="11">
        <f>IF(C50=0,0,D50/C50)</f>
        <v>26</v>
      </c>
      <c r="F50" s="14">
        <f>'[12]Cumulative Stats'!F154</f>
        <v>26</v>
      </c>
      <c r="G50" s="14">
        <f>'[12]Cumulative Stats'!G154</f>
        <v>0</v>
      </c>
      <c r="H50" s="14">
        <f>'[12]Cumulative Stats'!H154</f>
        <v>0</v>
      </c>
      <c r="I50" s="14"/>
      <c r="J50" s="14"/>
      <c r="K50" s="14" t="str">
        <f>'[10]Cumulative Stats'!A172</f>
        <v>Pillers</v>
      </c>
      <c r="L50" s="14" t="str">
        <f>'[10]Cumulative Stats'!B172</f>
        <v>NYJ</v>
      </c>
      <c r="M50" s="14">
        <f>'[10]Cumulative Stats'!C172</f>
        <v>2</v>
      </c>
      <c r="N50" s="14">
        <f>'[10]Cumulative Stats'!D172</f>
        <v>9</v>
      </c>
      <c r="P50" s="15">
        <f>'[10]Cumulative Stats'!F172</f>
        <v>2.5</v>
      </c>
    </row>
    <row r="51" spans="1:16">
      <c r="A51" s="14" t="str">
        <f>'[21]Cumulative Stats'!A156</f>
        <v>Wright</v>
      </c>
      <c r="B51" s="14" t="str">
        <f>'[21]Cumulative Stats'!B156</f>
        <v>Min</v>
      </c>
      <c r="C51" s="14">
        <f>'[21]Cumulative Stats'!C156</f>
        <v>1</v>
      </c>
      <c r="D51" s="14">
        <f>'[21]Cumulative Stats'!D156</f>
        <v>25</v>
      </c>
      <c r="E51" s="11">
        <f>IF(C51=0,0,D51/C51)</f>
        <v>25</v>
      </c>
      <c r="F51" s="14">
        <f>'[21]Cumulative Stats'!F156</f>
        <v>25</v>
      </c>
      <c r="G51" s="14">
        <f>'[21]Cumulative Stats'!G156</f>
        <v>0</v>
      </c>
      <c r="H51" s="14">
        <f>'[21]Cumulative Stats'!H156</f>
        <v>0</v>
      </c>
      <c r="I51" s="14"/>
      <c r="J51" s="14"/>
      <c r="K51" s="14" t="str">
        <f>'[2]Cumulative Stats'!A170</f>
        <v>Sanford</v>
      </c>
      <c r="L51" s="14" t="str">
        <f>'[2]Cumulative Stats'!B170</f>
        <v>Buf</v>
      </c>
      <c r="M51" s="14">
        <f>'[2]Cumulative Stats'!C170</f>
        <v>2</v>
      </c>
      <c r="N51" s="14">
        <f>'[2]Cumulative Stats'!D170</f>
        <v>8</v>
      </c>
      <c r="P51" s="15">
        <f>'[2]Cumulative Stats'!F170</f>
        <v>5</v>
      </c>
    </row>
    <row r="52" spans="1:16">
      <c r="A52" s="14" t="str">
        <f>'[12]Cumulative Stats'!A155</f>
        <v>Shell</v>
      </c>
      <c r="B52" s="14" t="str">
        <f>'[12]Cumulative Stats'!B155</f>
        <v>Pit</v>
      </c>
      <c r="C52" s="14">
        <f>'[12]Cumulative Stats'!C155</f>
        <v>1</v>
      </c>
      <c r="D52" s="14">
        <f>'[12]Cumulative Stats'!D155</f>
        <v>21</v>
      </c>
      <c r="E52" s="11">
        <f>IF(C52=0,0,D52/C52)</f>
        <v>21</v>
      </c>
      <c r="F52" s="14">
        <f>'[12]Cumulative Stats'!F155</f>
        <v>21</v>
      </c>
      <c r="G52" s="14">
        <f>'[12]Cumulative Stats'!G155</f>
        <v>0</v>
      </c>
      <c r="H52" s="14">
        <f>'[12]Cumulative Stats'!H155</f>
        <v>0</v>
      </c>
      <c r="I52" s="14"/>
      <c r="J52" s="14"/>
      <c r="K52" s="14" t="str">
        <f>'[5]Cumulative Stats'!A166</f>
        <v>Carter</v>
      </c>
      <c r="L52" s="14" t="str">
        <f>'[5]Cumulative Stats'!B166</f>
        <v>Den</v>
      </c>
      <c r="M52" s="14">
        <f>'[5]Cumulative Stats'!C166</f>
        <v>1.5</v>
      </c>
      <c r="N52" s="14">
        <f>'[5]Cumulative Stats'!D166</f>
        <v>15.5</v>
      </c>
      <c r="P52" s="15">
        <f>'[5]Cumulative Stats'!F166</f>
        <v>6.5</v>
      </c>
    </row>
    <row r="53" spans="1:16">
      <c r="A53" s="14" t="str">
        <f>'[6]Cumulative Stats'!A158</f>
        <v>Stringer</v>
      </c>
      <c r="B53" s="14" t="str">
        <f>'[6]Cumulative Stats'!B158</f>
        <v>Hou</v>
      </c>
      <c r="C53" s="14">
        <f>'[6]Cumulative Stats'!C158</f>
        <v>1</v>
      </c>
      <c r="D53" s="14">
        <f>'[6]Cumulative Stats'!D158</f>
        <v>21</v>
      </c>
      <c r="E53" s="11">
        <f>IF(C53=0,0,D53/C53)</f>
        <v>21</v>
      </c>
      <c r="F53" s="14">
        <f>'[6]Cumulative Stats'!F158</f>
        <v>21</v>
      </c>
      <c r="G53" s="14">
        <f>'[6]Cumulative Stats'!G158</f>
        <v>0</v>
      </c>
      <c r="H53" s="14">
        <f>'[6]Cumulative Stats'!H158</f>
        <v>0</v>
      </c>
      <c r="I53" s="14"/>
      <c r="J53" s="14"/>
      <c r="K53" s="14" t="str">
        <f>'[3]Cumulative Stats'!A172</f>
        <v>Edwards</v>
      </c>
      <c r="L53" s="14" t="str">
        <f>'[3]Cumulative Stats'!B172</f>
        <v>Cin</v>
      </c>
      <c r="M53" s="14">
        <f>'[3]Cumulative Stats'!C172</f>
        <v>1.5</v>
      </c>
      <c r="N53" s="14">
        <f>'[3]Cumulative Stats'!D172</f>
        <v>15</v>
      </c>
      <c r="P53" s="15">
        <f>'[3]Cumulative Stats'!F172</f>
        <v>5.5</v>
      </c>
    </row>
    <row r="54" spans="1:16">
      <c r="A54" s="14" t="str">
        <f>'[8]Cumulative Stats'!A150</f>
        <v>Babb</v>
      </c>
      <c r="B54" s="14" t="str">
        <f>'[8]Cumulative Stats'!B150</f>
        <v>Mia</v>
      </c>
      <c r="C54" s="14">
        <f>'[8]Cumulative Stats'!C150</f>
        <v>1</v>
      </c>
      <c r="D54" s="14">
        <f>'[8]Cumulative Stats'!D150</f>
        <v>20</v>
      </c>
      <c r="E54" s="11">
        <f>IF(C54=0,0,D54/C54)</f>
        <v>20</v>
      </c>
      <c r="F54" s="14">
        <f>'[8]Cumulative Stats'!F150</f>
        <v>20</v>
      </c>
      <c r="G54" s="14">
        <f>'[8]Cumulative Stats'!G150</f>
        <v>0</v>
      </c>
      <c r="H54" s="14">
        <f>'[8]Cumulative Stats'!H150</f>
        <v>0</v>
      </c>
      <c r="I54" s="14"/>
      <c r="J54" s="14"/>
      <c r="K54" s="14" t="str">
        <f>'[1]Cumulative Stats'!A165</f>
        <v>Barnes</v>
      </c>
      <c r="L54" s="14" t="str">
        <f>'[1]Cumulative Stats'!B165</f>
        <v>Bal</v>
      </c>
      <c r="M54" s="14">
        <f>'[1]Cumulative Stats'!C165</f>
        <v>1.5</v>
      </c>
      <c r="N54" s="14">
        <f>'[1]Cumulative Stats'!D165</f>
        <v>14.5</v>
      </c>
      <c r="P54" s="15">
        <f>'[1]Cumulative Stats'!F165</f>
        <v>5</v>
      </c>
    </row>
    <row r="55" spans="1:16">
      <c r="A55" s="14" t="str">
        <f>'[27]Cumulative Stats'!A154</f>
        <v>Jordan</v>
      </c>
      <c r="B55" s="14" t="str">
        <f>'[27]Cumulative Stats'!B154</f>
        <v>TB</v>
      </c>
      <c r="C55" s="14">
        <f>'[27]Cumulative Stats'!C154</f>
        <v>1</v>
      </c>
      <c r="D55" s="14">
        <f>'[27]Cumulative Stats'!D154</f>
        <v>20</v>
      </c>
      <c r="E55" s="11">
        <f>IF(C55=0,0,D55/C55)</f>
        <v>20</v>
      </c>
      <c r="F55" s="14">
        <f>'[27]Cumulative Stats'!F154</f>
        <v>20</v>
      </c>
      <c r="G55" s="14">
        <f>'[27]Cumulative Stats'!G154</f>
        <v>0</v>
      </c>
      <c r="H55" s="14">
        <f>'[27]Cumulative Stats'!H154</f>
        <v>0</v>
      </c>
      <c r="I55" s="14"/>
      <c r="J55" s="14"/>
      <c r="K55" s="14" t="str">
        <f>'[19]Cumulative Stats'!A175</f>
        <v>Douglass,M</v>
      </c>
      <c r="L55" s="14" t="str">
        <f>'[19]Cumulative Stats'!B175</f>
        <v>GB</v>
      </c>
      <c r="M55" s="14">
        <f>'[19]Cumulative Stats'!C175</f>
        <v>1.5</v>
      </c>
      <c r="N55" s="14">
        <f>'[19]Cumulative Stats'!D175</f>
        <v>14</v>
      </c>
      <c r="P55" s="15">
        <f>'[19]Cumulative Stats'!F175</f>
        <v>3</v>
      </c>
    </row>
    <row r="56" spans="1:16">
      <c r="A56" s="14" t="str">
        <f>'[24]Cumulative Stats'!A163</f>
        <v>Sanders</v>
      </c>
      <c r="B56" s="14" t="str">
        <f>'[24]Cumulative Stats'!B163</f>
        <v>Phi</v>
      </c>
      <c r="C56" s="14">
        <f>'[24]Cumulative Stats'!C163</f>
        <v>1</v>
      </c>
      <c r="D56" s="14">
        <f>'[24]Cumulative Stats'!D163</f>
        <v>20</v>
      </c>
      <c r="E56" s="11">
        <f>IF(C56=0,0,D56/C56)</f>
        <v>20</v>
      </c>
      <c r="F56" s="14">
        <f>'[24]Cumulative Stats'!F163</f>
        <v>20</v>
      </c>
      <c r="G56" s="14">
        <f>'[24]Cumulative Stats'!G163</f>
        <v>0</v>
      </c>
      <c r="H56" s="14">
        <f>'[24]Cumulative Stats'!H163</f>
        <v>1</v>
      </c>
      <c r="I56" s="14"/>
      <c r="J56" s="14"/>
      <c r="K56" t="str">
        <f>'[13]Cumulative Stats'!A177</f>
        <v>Dean</v>
      </c>
      <c r="L56" t="str">
        <f>'[13]Cumulative Stats'!B177</f>
        <v>SD</v>
      </c>
      <c r="M56">
        <f>'[13]Cumulative Stats'!C177</f>
        <v>1.5</v>
      </c>
      <c r="N56">
        <f>'[13]Cumulative Stats'!D177</f>
        <v>14</v>
      </c>
      <c r="P56" s="4">
        <f>'[13]Cumulative Stats'!F177</f>
        <v>15.5</v>
      </c>
    </row>
    <row r="57" spans="1:16">
      <c r="A57" t="str">
        <f>'[27]Cumulative Stats'!A159</f>
        <v>White,J</v>
      </c>
      <c r="B57" t="str">
        <f>'[27]Cumulative Stats'!B159</f>
        <v>TB</v>
      </c>
      <c r="C57">
        <f>'[27]Cumulative Stats'!C159</f>
        <v>1</v>
      </c>
      <c r="D57">
        <f>'[27]Cumulative Stats'!D159</f>
        <v>20</v>
      </c>
      <c r="E57" s="11">
        <f>IF(C57=0,0,D57/C57)</f>
        <v>20</v>
      </c>
      <c r="F57">
        <f>'[27]Cumulative Stats'!F159</f>
        <v>20</v>
      </c>
      <c r="G57">
        <f>'[27]Cumulative Stats'!G159</f>
        <v>0</v>
      </c>
      <c r="H57">
        <f>'[27]Cumulative Stats'!H159</f>
        <v>0</v>
      </c>
      <c r="J57" s="14"/>
      <c r="K57" s="14" t="str">
        <f>'[27]Cumulative Stats'!A172</f>
        <v>Pear</v>
      </c>
      <c r="L57" s="14" t="str">
        <f>'[27]Cumulative Stats'!B172</f>
        <v>TB</v>
      </c>
      <c r="M57" s="14">
        <f>'[27]Cumulative Stats'!C172</f>
        <v>1.5</v>
      </c>
      <c r="N57" s="14">
        <f>'[27]Cumulative Stats'!D172</f>
        <v>11.5</v>
      </c>
      <c r="P57" s="15">
        <f>'[27]Cumulative Stats'!F172</f>
        <v>9</v>
      </c>
    </row>
    <row r="58" spans="1:16">
      <c r="A58" s="14" t="str">
        <f>'[6]Cumulative Stats'!A160</f>
        <v>Wilson,J</v>
      </c>
      <c r="B58" s="14" t="str">
        <f>'[6]Cumulative Stats'!B160</f>
        <v>Hou</v>
      </c>
      <c r="C58" s="14">
        <f>'[6]Cumulative Stats'!C160</f>
        <v>1</v>
      </c>
      <c r="D58" s="14">
        <f>'[6]Cumulative Stats'!D160</f>
        <v>19</v>
      </c>
      <c r="E58" s="11">
        <f>IF(C58=0,0,D58/C58)</f>
        <v>19</v>
      </c>
      <c r="F58" s="14">
        <f>'[6]Cumulative Stats'!F160</f>
        <v>19</v>
      </c>
      <c r="G58" s="14">
        <f>'[6]Cumulative Stats'!G160</f>
        <v>0</v>
      </c>
      <c r="H58" s="14">
        <f>'[6]Cumulative Stats'!H160</f>
        <v>0</v>
      </c>
      <c r="I58" s="14"/>
      <c r="J58" s="14"/>
      <c r="K58" s="14" t="str">
        <f>'[10]Cumulative Stats'!A165</f>
        <v>Buttle</v>
      </c>
      <c r="L58" s="14" t="str">
        <f>'[10]Cumulative Stats'!B165</f>
        <v>NYJ</v>
      </c>
      <c r="M58" s="14">
        <f>'[10]Cumulative Stats'!C165</f>
        <v>1.5</v>
      </c>
      <c r="N58" s="14">
        <f>'[10]Cumulative Stats'!D165</f>
        <v>9.5</v>
      </c>
      <c r="P58" s="15">
        <f>'[10]Cumulative Stats'!F165</f>
        <v>1.5</v>
      </c>
    </row>
    <row r="59" spans="1:16">
      <c r="A59" s="14" t="str">
        <f>'[4]Cumulative Stats'!A154</f>
        <v>Irons</v>
      </c>
      <c r="B59" s="14" t="str">
        <f>'[4]Cumulative Stats'!B154</f>
        <v>Cle</v>
      </c>
      <c r="C59" s="14">
        <f>'[4]Cumulative Stats'!C154</f>
        <v>1</v>
      </c>
      <c r="D59" s="14">
        <f>'[4]Cumulative Stats'!D154</f>
        <v>16</v>
      </c>
      <c r="E59" s="11">
        <f>IF(C59=0,0,D59/C59)</f>
        <v>16</v>
      </c>
      <c r="F59" s="14">
        <f>'[4]Cumulative Stats'!F154</f>
        <v>16</v>
      </c>
      <c r="G59" s="14">
        <f>'[4]Cumulative Stats'!G154</f>
        <v>0</v>
      </c>
      <c r="H59" s="14">
        <f>'[4]Cumulative Stats'!H154</f>
        <v>1</v>
      </c>
      <c r="I59" s="14"/>
      <c r="J59" s="14"/>
      <c r="K59" s="14" t="str">
        <f>'[2]Cumulative Stats'!A167</f>
        <v>Hardison</v>
      </c>
      <c r="L59" s="14" t="str">
        <f>'[2]Cumulative Stats'!B167</f>
        <v>Buf</v>
      </c>
      <c r="M59" s="14">
        <f>'[2]Cumulative Stats'!C167</f>
        <v>1.5</v>
      </c>
      <c r="N59" s="14">
        <f>'[2]Cumulative Stats'!D167</f>
        <v>9.5</v>
      </c>
      <c r="P59" s="15">
        <f>'[2]Cumulative Stats'!F167</f>
        <v>4.5</v>
      </c>
    </row>
    <row r="60" spans="1:16">
      <c r="A60" t="str">
        <f>'[26]Cumulative Stats'!A154</f>
        <v>Leonard</v>
      </c>
      <c r="B60" t="s">
        <v>230</v>
      </c>
      <c r="C60">
        <f>'[26]Cumulative Stats'!C154</f>
        <v>1</v>
      </c>
      <c r="D60">
        <f>'[26]Cumulative Stats'!D154</f>
        <v>15</v>
      </c>
      <c r="E60" s="11">
        <f>IF(C60=0,0,D60/C60)</f>
        <v>15</v>
      </c>
      <c r="F60">
        <f>'[26]Cumulative Stats'!F154</f>
        <v>15</v>
      </c>
      <c r="G60">
        <f>'[26]Cumulative Stats'!G154</f>
        <v>0</v>
      </c>
      <c r="H60">
        <f>'[26]Cumulative Stats'!H154</f>
        <v>0</v>
      </c>
      <c r="I60" s="14"/>
      <c r="J60" s="14"/>
      <c r="K60" t="str">
        <f>'[15]Cumulative Stats'!A171</f>
        <v>McClain</v>
      </c>
      <c r="L60" t="str">
        <f>'[15]Cumulative Stats'!B171</f>
        <v>Atl</v>
      </c>
      <c r="M60">
        <f>'[15]Cumulative Stats'!C171</f>
        <v>1.5</v>
      </c>
      <c r="N60">
        <f>'[15]Cumulative Stats'!D171</f>
        <v>9.5</v>
      </c>
      <c r="P60" s="4">
        <f>'[15]Cumulative Stats'!F171</f>
        <v>7.5</v>
      </c>
    </row>
    <row r="61" spans="1:16">
      <c r="A61" s="14" t="str">
        <f>'[18]Cumulative Stats'!A158</f>
        <v>Naumoff</v>
      </c>
      <c r="B61" s="14" t="str">
        <f>'[18]Cumulative Stats'!B158</f>
        <v>Det</v>
      </c>
      <c r="C61" s="14">
        <f>'[18]Cumulative Stats'!C158</f>
        <v>1</v>
      </c>
      <c r="D61" s="14">
        <f>'[18]Cumulative Stats'!D158</f>
        <v>15</v>
      </c>
      <c r="E61" s="11">
        <f>IF(C61=0,0,D61/C61)</f>
        <v>15</v>
      </c>
      <c r="F61" s="14">
        <f>'[18]Cumulative Stats'!F158</f>
        <v>15</v>
      </c>
      <c r="G61" s="14">
        <f>'[18]Cumulative Stats'!G158</f>
        <v>0</v>
      </c>
      <c r="H61" s="14">
        <f>'[18]Cumulative Stats'!H158</f>
        <v>0</v>
      </c>
      <c r="I61" s="14"/>
      <c r="J61" s="14"/>
      <c r="K61" s="14" t="str">
        <f>'[18]Cumulative Stats'!A170</f>
        <v>English</v>
      </c>
      <c r="L61" s="14" t="str">
        <f>'[18]Cumulative Stats'!B170</f>
        <v>Det</v>
      </c>
      <c r="M61" s="14">
        <f>'[18]Cumulative Stats'!C170</f>
        <v>1.5</v>
      </c>
      <c r="N61" s="14">
        <f>'[18]Cumulative Stats'!D170</f>
        <v>9</v>
      </c>
      <c r="P61" s="15">
        <f>'[18]Cumulative Stats'!F170</f>
        <v>8</v>
      </c>
    </row>
    <row r="62" spans="1:16">
      <c r="A62" s="14" t="str">
        <f>'[19]Cumulative Stats'!A156</f>
        <v>Anderson</v>
      </c>
      <c r="B62" s="14" t="str">
        <f>'[19]Cumulative Stats'!B156</f>
        <v>GB</v>
      </c>
      <c r="C62" s="14">
        <f>'[19]Cumulative Stats'!C156</f>
        <v>1</v>
      </c>
      <c r="D62" s="14">
        <f>'[19]Cumulative Stats'!D156</f>
        <v>15</v>
      </c>
      <c r="E62" s="11">
        <f>IF(C62=0,0,D62/C62)</f>
        <v>15</v>
      </c>
      <c r="F62" s="14">
        <f>'[19]Cumulative Stats'!F156</f>
        <v>15</v>
      </c>
      <c r="G62" s="14">
        <f>'[19]Cumulative Stats'!G156</f>
        <v>0</v>
      </c>
      <c r="H62" s="14">
        <f>'[19]Cumulative Stats'!H156</f>
        <v>0</v>
      </c>
      <c r="I62" s="14"/>
      <c r="J62" s="14"/>
      <c r="K62" s="14" t="str">
        <f>'[3]Cumulative Stats'!A175</f>
        <v>LeClair</v>
      </c>
      <c r="L62" s="14" t="str">
        <f>'[3]Cumulative Stats'!B175</f>
        <v>Cin</v>
      </c>
      <c r="M62" s="14">
        <f>'[3]Cumulative Stats'!C175</f>
        <v>1.5</v>
      </c>
      <c r="N62" s="14">
        <f>'[3]Cumulative Stats'!D175</f>
        <v>9</v>
      </c>
      <c r="P62" s="15">
        <f>'[3]Cumulative Stats'!F175</f>
        <v>2</v>
      </c>
    </row>
    <row r="63" spans="1:16">
      <c r="A63" s="14" t="str">
        <f>'[10]Cumulative Stats'!A153</f>
        <v>Keller</v>
      </c>
      <c r="B63" s="14" t="str">
        <f>'[10]Cumulative Stats'!B153</f>
        <v>NYJ</v>
      </c>
      <c r="C63" s="14">
        <f>'[10]Cumulative Stats'!C153</f>
        <v>1</v>
      </c>
      <c r="D63" s="14">
        <f>'[10]Cumulative Stats'!D153</f>
        <v>13</v>
      </c>
      <c r="E63" s="11">
        <f>IF(C63=0,0,D63/C63)</f>
        <v>13</v>
      </c>
      <c r="F63" s="14">
        <f>'[10]Cumulative Stats'!F153</f>
        <v>13</v>
      </c>
      <c r="G63" s="14">
        <f>'[10]Cumulative Stats'!G153</f>
        <v>0</v>
      </c>
      <c r="H63" s="14">
        <f>'[10]Cumulative Stats'!H153</f>
        <v>0</v>
      </c>
      <c r="I63" s="14"/>
      <c r="J63" s="14"/>
      <c r="K63" t="str">
        <f>'[13]Cumulative Stats'!A182</f>
        <v>Johnson</v>
      </c>
      <c r="L63" t="str">
        <f>'[13]Cumulative Stats'!B182</f>
        <v>SD</v>
      </c>
      <c r="M63">
        <f>'[13]Cumulative Stats'!C182</f>
        <v>1.5</v>
      </c>
      <c r="N63">
        <f>'[13]Cumulative Stats'!D182</f>
        <v>9</v>
      </c>
      <c r="P63" s="4">
        <f>'[13]Cumulative Stats'!F182</f>
        <v>8.5</v>
      </c>
    </row>
    <row r="64" spans="1:16">
      <c r="A64" s="14" t="str">
        <f>'[11]Cumulative Stats'!A160</f>
        <v>Phillips</v>
      </c>
      <c r="B64" s="14" t="str">
        <f>'[11]Cumulative Stats'!B160</f>
        <v>Oak</v>
      </c>
      <c r="C64" s="14">
        <f>'[11]Cumulative Stats'!C160</f>
        <v>1</v>
      </c>
      <c r="D64" s="14">
        <f>'[11]Cumulative Stats'!D160</f>
        <v>13</v>
      </c>
      <c r="E64" s="11">
        <f>IF(C64=0,0,D64/C64)</f>
        <v>13</v>
      </c>
      <c r="F64" s="14">
        <f>'[11]Cumulative Stats'!F160</f>
        <v>13</v>
      </c>
      <c r="G64" s="14">
        <f>'[11]Cumulative Stats'!G160</f>
        <v>0</v>
      </c>
      <c r="H64" s="14">
        <f>'[11]Cumulative Stats'!H160</f>
        <v>0</v>
      </c>
      <c r="I64" s="14"/>
      <c r="J64" s="14"/>
      <c r="K64" t="str">
        <f>'[24]Cumulative Stats'!A173</f>
        <v>Harrison</v>
      </c>
      <c r="L64" t="str">
        <f>'[24]Cumulative Stats'!B173</f>
        <v>Phi</v>
      </c>
      <c r="M64">
        <f>'[24]Cumulative Stats'!C173</f>
        <v>1.5</v>
      </c>
      <c r="N64">
        <f>'[24]Cumulative Stats'!D173</f>
        <v>8.5</v>
      </c>
      <c r="P64" s="4">
        <f>'[24]Cumulative Stats'!F173</f>
        <v>6.5</v>
      </c>
    </row>
    <row r="65" spans="1:16">
      <c r="A65" s="14" t="str">
        <f>'[27]Cumulative Stats'!A150</f>
        <v>Brown,A</v>
      </c>
      <c r="B65" s="14" t="str">
        <f>'[27]Cumulative Stats'!B150</f>
        <v>TB</v>
      </c>
      <c r="C65" s="14">
        <f>'[27]Cumulative Stats'!C150</f>
        <v>1</v>
      </c>
      <c r="D65" s="14">
        <f>'[27]Cumulative Stats'!D150</f>
        <v>11</v>
      </c>
      <c r="E65" s="11">
        <f>IF(C65=0,0,D65/C65)</f>
        <v>11</v>
      </c>
      <c r="F65" s="14">
        <f>'[27]Cumulative Stats'!F150</f>
        <v>11</v>
      </c>
      <c r="G65" s="14">
        <f>'[27]Cumulative Stats'!G150</f>
        <v>0</v>
      </c>
      <c r="H65" s="14">
        <f>'[27]Cumulative Stats'!H150</f>
        <v>0</v>
      </c>
      <c r="I65" s="14"/>
      <c r="J65" s="14"/>
      <c r="K65" s="14" t="str">
        <f>'[19]Cumulative Stats'!A173</f>
        <v>Barzilauskas</v>
      </c>
      <c r="L65" s="14" t="str">
        <f>'[19]Cumulative Stats'!B173</f>
        <v>GB</v>
      </c>
      <c r="M65" s="14">
        <f>'[19]Cumulative Stats'!C173</f>
        <v>1.5</v>
      </c>
      <c r="N65" s="14">
        <f>'[19]Cumulative Stats'!D173</f>
        <v>8</v>
      </c>
      <c r="P65" s="15">
        <f>'[19]Cumulative Stats'!F173</f>
        <v>5</v>
      </c>
    </row>
    <row r="66" spans="1:16">
      <c r="A66" s="14" t="str">
        <f>'[22]Cumulative Stats'!A154</f>
        <v>Federspiel</v>
      </c>
      <c r="B66" s="14" t="str">
        <f>'[22]Cumulative Stats'!B154</f>
        <v>NO</v>
      </c>
      <c r="C66" s="14">
        <f>'[22]Cumulative Stats'!C154</f>
        <v>1</v>
      </c>
      <c r="D66" s="14">
        <f>'[22]Cumulative Stats'!D154</f>
        <v>11</v>
      </c>
      <c r="E66" s="11">
        <f>IF(C66=0,0,D66/C66)</f>
        <v>11</v>
      </c>
      <c r="F66" s="14">
        <f>'[22]Cumulative Stats'!F154</f>
        <v>11</v>
      </c>
      <c r="G66" s="14">
        <f>'[22]Cumulative Stats'!G154</f>
        <v>0</v>
      </c>
      <c r="H66" s="14">
        <f>'[22]Cumulative Stats'!H154</f>
        <v>0</v>
      </c>
      <c r="I66" s="14"/>
      <c r="J66" s="14"/>
      <c r="K66" t="str">
        <f>'[11]Cumulative Stats'!A176</f>
        <v>Villapiano</v>
      </c>
      <c r="L66" t="str">
        <f>'[11]Cumulative Stats'!B176</f>
        <v>Oak</v>
      </c>
      <c r="M66">
        <f>'[11]Cumulative Stats'!C176</f>
        <v>1.5</v>
      </c>
      <c r="N66">
        <f>'[11]Cumulative Stats'!D176</f>
        <v>7</v>
      </c>
      <c r="P66" s="4">
        <f>'[11]Cumulative Stats'!F176</f>
        <v>2</v>
      </c>
    </row>
    <row r="67" spans="1:16">
      <c r="A67" s="14" t="str">
        <f>'[10]Cumulative Stats'!A152</f>
        <v>Jackson</v>
      </c>
      <c r="B67" s="14" t="str">
        <f>'[10]Cumulative Stats'!B152</f>
        <v>NYJ</v>
      </c>
      <c r="C67" s="14">
        <f>'[10]Cumulative Stats'!C152</f>
        <v>1</v>
      </c>
      <c r="D67" s="14">
        <f>'[10]Cumulative Stats'!D152</f>
        <v>11</v>
      </c>
      <c r="E67" s="11">
        <f>IF(C67=0,0,D67/C67)</f>
        <v>11</v>
      </c>
      <c r="F67" s="14">
        <f>'[10]Cumulative Stats'!F152</f>
        <v>11</v>
      </c>
      <c r="G67" s="14">
        <f>'[10]Cumulative Stats'!G152</f>
        <v>0</v>
      </c>
      <c r="H67" s="14">
        <f>'[10]Cumulative Stats'!H152</f>
        <v>0</v>
      </c>
      <c r="I67" s="14"/>
      <c r="J67" s="14"/>
      <c r="K67" s="14" t="str">
        <f>'[22]Cumulative Stats'!A168</f>
        <v>Federspiel</v>
      </c>
      <c r="L67" s="14" t="str">
        <f>'[22]Cumulative Stats'!B168</f>
        <v>NO</v>
      </c>
      <c r="M67" s="14">
        <f>'[22]Cumulative Stats'!C168</f>
        <v>1.5</v>
      </c>
      <c r="N67" s="14">
        <f>'[22]Cumulative Stats'!D168</f>
        <v>6.5</v>
      </c>
      <c r="P67" s="15">
        <f>'[22]Cumulative Stats'!F168</f>
        <v>2</v>
      </c>
    </row>
    <row r="68" spans="1:16">
      <c r="A68" s="14" t="str">
        <f>'[2]Cumulative Stats'!A153</f>
        <v>Nelson</v>
      </c>
      <c r="B68" s="14" t="str">
        <f>'[2]Cumulative Stats'!B153</f>
        <v>Buf</v>
      </c>
      <c r="C68" s="14">
        <f>'[2]Cumulative Stats'!C153</f>
        <v>1</v>
      </c>
      <c r="D68" s="14">
        <f>'[2]Cumulative Stats'!D153</f>
        <v>11</v>
      </c>
      <c r="E68" s="11">
        <f>IF(C68=0,0,D68/C68)</f>
        <v>11</v>
      </c>
      <c r="F68" s="14">
        <f>'[2]Cumulative Stats'!F153</f>
        <v>11</v>
      </c>
      <c r="G68" s="14">
        <f>'[2]Cumulative Stats'!G153</f>
        <v>0</v>
      </c>
      <c r="H68" s="14">
        <f>'[2]Cumulative Stats'!H153</f>
        <v>0</v>
      </c>
      <c r="I68" s="14"/>
      <c r="J68" s="14"/>
      <c r="K68" t="str">
        <f>'[12]Cumulative Stats'!A171</f>
        <v>Ham</v>
      </c>
      <c r="L68" t="str">
        <f>'[12]Cumulative Stats'!B171</f>
        <v>Pit</v>
      </c>
      <c r="M68">
        <f>'[12]Cumulative Stats'!C171</f>
        <v>1.5</v>
      </c>
      <c r="N68">
        <f>'[12]Cumulative Stats'!D171</f>
        <v>5.5</v>
      </c>
      <c r="P68" s="4">
        <f>'[12]Cumulative Stats'!F171</f>
        <v>4</v>
      </c>
    </row>
    <row r="69" spans="1:16">
      <c r="A69" t="str">
        <f>'[17]Cumulative Stats'!A154</f>
        <v>Hughes</v>
      </c>
      <c r="B69" t="str">
        <f>'[17]Cumulative Stats'!B154</f>
        <v>Dal</v>
      </c>
      <c r="C69">
        <f>'[17]Cumulative Stats'!C154</f>
        <v>1</v>
      </c>
      <c r="D69">
        <f>'[17]Cumulative Stats'!D154</f>
        <v>11</v>
      </c>
      <c r="E69" s="11">
        <f>IF(C69=0,0,D69/C69)</f>
        <v>11</v>
      </c>
      <c r="F69">
        <f>'[17]Cumulative Stats'!F154</f>
        <v>11</v>
      </c>
      <c r="G69">
        <f>'[17]Cumulative Stats'!G154</f>
        <v>1</v>
      </c>
      <c r="H69">
        <f>'[17]Cumulative Stats'!H154</f>
        <v>0</v>
      </c>
      <c r="I69" s="14"/>
      <c r="J69" s="14"/>
      <c r="K69" s="14" t="str">
        <f>'[17]Cumulative Stats'!A171</f>
        <v>Lewis</v>
      </c>
      <c r="L69" s="14" t="str">
        <f>'[17]Cumulative Stats'!B171</f>
        <v>Dal</v>
      </c>
      <c r="M69" s="14">
        <f>'[17]Cumulative Stats'!C171</f>
        <v>1</v>
      </c>
      <c r="N69" s="14">
        <f>'[17]Cumulative Stats'!D171</f>
        <v>13</v>
      </c>
      <c r="P69" s="15">
        <f>'[17]Cumulative Stats'!F171</f>
        <v>2.5</v>
      </c>
    </row>
    <row r="70" spans="1:16">
      <c r="A70" s="14" t="str">
        <f>'[19]Cumulative Stats'!A163</f>
        <v>McCoy</v>
      </c>
      <c r="B70" s="14" t="str">
        <f>'[19]Cumulative Stats'!B163</f>
        <v>GB</v>
      </c>
      <c r="C70" s="14">
        <f>'[19]Cumulative Stats'!C163</f>
        <v>1</v>
      </c>
      <c r="D70" s="14">
        <f>'[19]Cumulative Stats'!D163</f>
        <v>11</v>
      </c>
      <c r="E70" s="11">
        <f>IF(C70=0,0,D70/C70)</f>
        <v>11</v>
      </c>
      <c r="F70" s="14">
        <f>'[19]Cumulative Stats'!F163</f>
        <v>11</v>
      </c>
      <c r="G70" s="14">
        <f>'[19]Cumulative Stats'!G163</f>
        <v>0</v>
      </c>
      <c r="H70" s="14">
        <f>'[19]Cumulative Stats'!H163</f>
        <v>0</v>
      </c>
      <c r="I70" s="14"/>
      <c r="J70" s="14"/>
      <c r="K70" s="14" t="str">
        <f>'[4]Cumulative Stats'!A174</f>
        <v>Sherk</v>
      </c>
      <c r="L70" s="14" t="str">
        <f>'[4]Cumulative Stats'!B174</f>
        <v>Cle</v>
      </c>
      <c r="M70" s="14">
        <f>'[4]Cumulative Stats'!C174</f>
        <v>1</v>
      </c>
      <c r="N70" s="14">
        <f>'[4]Cumulative Stats'!D174</f>
        <v>13</v>
      </c>
      <c r="P70" s="15">
        <f>'[4]Cumulative Stats'!F174</f>
        <v>3</v>
      </c>
    </row>
    <row r="71" spans="1:16">
      <c r="A71" t="str">
        <f>'[8]Cumulative Stats'!A156</f>
        <v>Gordon</v>
      </c>
      <c r="B71" t="str">
        <f>'[8]Cumulative Stats'!B156</f>
        <v>Mia</v>
      </c>
      <c r="C71">
        <f>'[8]Cumulative Stats'!C156</f>
        <v>1</v>
      </c>
      <c r="D71">
        <f>'[8]Cumulative Stats'!D156</f>
        <v>9</v>
      </c>
      <c r="E71" s="11">
        <f>IF(C71=0,0,D71/C71)</f>
        <v>9</v>
      </c>
      <c r="F71">
        <f>'[8]Cumulative Stats'!F156</f>
        <v>9</v>
      </c>
      <c r="G71">
        <f>'[8]Cumulative Stats'!G156</f>
        <v>0</v>
      </c>
      <c r="H71">
        <f>'[8]Cumulative Stats'!H156</f>
        <v>0</v>
      </c>
      <c r="I71" s="14"/>
      <c r="J71" s="14"/>
      <c r="K71" s="14" t="str">
        <f>'[14]Cumulative Stats'!A166</f>
        <v>Butler</v>
      </c>
      <c r="L71" s="14" t="str">
        <f>'[14]Cumulative Stats'!B166</f>
        <v>Sea</v>
      </c>
      <c r="M71" s="14">
        <f>'[14]Cumulative Stats'!C166</f>
        <v>1</v>
      </c>
      <c r="N71" s="14">
        <f>'[14]Cumulative Stats'!D166</f>
        <v>13</v>
      </c>
      <c r="P71" s="15">
        <f>'[14]Cumulative Stats'!F166</f>
        <v>2</v>
      </c>
    </row>
    <row r="72" spans="1:16">
      <c r="A72" t="str">
        <f>'[18]Cumulative Stats'!A162</f>
        <v>Weaver</v>
      </c>
      <c r="B72" t="str">
        <f>'[18]Cumulative Stats'!B162</f>
        <v>Det</v>
      </c>
      <c r="C72">
        <f>'[18]Cumulative Stats'!C162</f>
        <v>1</v>
      </c>
      <c r="D72">
        <f>'[18]Cumulative Stats'!D162</f>
        <v>9</v>
      </c>
      <c r="E72" s="11">
        <f>IF(C72=0,0,D72/C72)</f>
        <v>9</v>
      </c>
      <c r="F72">
        <f>'[18]Cumulative Stats'!F162</f>
        <v>9</v>
      </c>
      <c r="G72">
        <f>'[18]Cumulative Stats'!G162</f>
        <v>0</v>
      </c>
      <c r="H72">
        <f>'[18]Cumulative Stats'!H162</f>
        <v>0</v>
      </c>
      <c r="I72" s="14"/>
      <c r="J72" s="14"/>
      <c r="K72" s="14" t="str">
        <f>'[3]Cumulative Stats'!A176</f>
        <v>Whitley</v>
      </c>
      <c r="L72" s="14" t="str">
        <f>'[3]Cumulative Stats'!B176</f>
        <v>Cin</v>
      </c>
      <c r="M72" s="14">
        <f>'[3]Cumulative Stats'!C176</f>
        <v>1</v>
      </c>
      <c r="N72" s="14">
        <f>'[3]Cumulative Stats'!D176</f>
        <v>13</v>
      </c>
      <c r="P72" s="15">
        <f>'[3]Cumulative Stats'!F176</f>
        <v>3</v>
      </c>
    </row>
    <row r="73" spans="1:16">
      <c r="A73" s="14" t="str">
        <f>'[21]Cumulative Stats'!A155</f>
        <v>Wise</v>
      </c>
      <c r="B73" s="14" t="str">
        <f>'[21]Cumulative Stats'!B155</f>
        <v>Min</v>
      </c>
      <c r="C73" s="14">
        <f>'[21]Cumulative Stats'!C155</f>
        <v>1</v>
      </c>
      <c r="D73" s="14">
        <f>'[21]Cumulative Stats'!D155</f>
        <v>9</v>
      </c>
      <c r="E73" s="11">
        <f>IF(C73=0,0,D73/C73)</f>
        <v>9</v>
      </c>
      <c r="F73" s="14">
        <f>'[21]Cumulative Stats'!F155</f>
        <v>9</v>
      </c>
      <c r="G73" s="14">
        <f>'[21]Cumulative Stats'!G155</f>
        <v>0</v>
      </c>
      <c r="H73" s="14">
        <f>'[21]Cumulative Stats'!H155</f>
        <v>0</v>
      </c>
      <c r="I73" s="14"/>
      <c r="J73" s="14"/>
      <c r="K73" s="14" t="str">
        <f>'[6]Cumulative Stats'!A167</f>
        <v>Bingham</v>
      </c>
      <c r="L73" s="14" t="str">
        <f>'[6]Cumulative Stats'!B167</f>
        <v>Hou</v>
      </c>
      <c r="M73" s="14">
        <f>'[6]Cumulative Stats'!C167</f>
        <v>1</v>
      </c>
      <c r="N73" s="14">
        <f>'[6]Cumulative Stats'!D167</f>
        <v>12</v>
      </c>
      <c r="P73" s="15">
        <f>'[6]Cumulative Stats'!F167</f>
        <v>1</v>
      </c>
    </row>
    <row r="74" spans="1:16">
      <c r="A74" s="14" t="str">
        <f>'[19]Cumulative Stats'!A161</f>
        <v>Hunt</v>
      </c>
      <c r="B74" s="14" t="str">
        <f>'[19]Cumulative Stats'!B161</f>
        <v>GB</v>
      </c>
      <c r="C74" s="14">
        <f>'[19]Cumulative Stats'!C161</f>
        <v>1</v>
      </c>
      <c r="D74" s="14">
        <f>'[19]Cumulative Stats'!D161</f>
        <v>9</v>
      </c>
      <c r="E74" s="11">
        <f>IF(C74=0,0,D74/C74)</f>
        <v>9</v>
      </c>
      <c r="F74" s="14">
        <f>'[19]Cumulative Stats'!F161</f>
        <v>9</v>
      </c>
      <c r="G74" s="14">
        <f>'[19]Cumulative Stats'!G161</f>
        <v>0</v>
      </c>
      <c r="H74" s="14">
        <f>'[19]Cumulative Stats'!H161</f>
        <v>0</v>
      </c>
      <c r="I74" s="14"/>
      <c r="J74" s="14"/>
      <c r="K74" s="14" t="str">
        <f>'[1]Cumulative Stats'!A171</f>
        <v>Ozdowski</v>
      </c>
      <c r="L74" s="14" t="str">
        <f>'[1]Cumulative Stats'!B171</f>
        <v>Bal</v>
      </c>
      <c r="M74" s="14">
        <f>'[1]Cumulative Stats'!C171</f>
        <v>1</v>
      </c>
      <c r="N74" s="14">
        <f>'[1]Cumulative Stats'!D171</f>
        <v>12</v>
      </c>
      <c r="P74" s="15">
        <f>'[1]Cumulative Stats'!F171</f>
        <v>3</v>
      </c>
    </row>
    <row r="75" spans="1:16">
      <c r="A75" t="str">
        <f>'[3]Cumulative Stats'!A156</f>
        <v>Jauron</v>
      </c>
      <c r="B75" t="str">
        <f>'[3]Cumulative Stats'!B156</f>
        <v>Cin</v>
      </c>
      <c r="C75">
        <f>'[3]Cumulative Stats'!C156</f>
        <v>1</v>
      </c>
      <c r="D75">
        <f>'[3]Cumulative Stats'!D156</f>
        <v>5</v>
      </c>
      <c r="E75" s="11">
        <f>IF(C75=0,0,D75/C75)</f>
        <v>5</v>
      </c>
      <c r="F75">
        <f>'[3]Cumulative Stats'!F156</f>
        <v>5</v>
      </c>
      <c r="G75">
        <f>'[3]Cumulative Stats'!G156</f>
        <v>0</v>
      </c>
      <c r="H75">
        <f>'[3]Cumulative Stats'!H156</f>
        <v>0</v>
      </c>
      <c r="I75" s="14"/>
      <c r="J75" s="14"/>
      <c r="K75" s="14" t="str">
        <f>'[20]Cumulative Stats'!A172</f>
        <v>Elmendorf</v>
      </c>
      <c r="L75" s="14" t="str">
        <f>'[20]Cumulative Stats'!B172</f>
        <v>LA</v>
      </c>
      <c r="M75" s="14">
        <f>'[20]Cumulative Stats'!C172</f>
        <v>1</v>
      </c>
      <c r="N75" s="14">
        <f>'[20]Cumulative Stats'!D172</f>
        <v>12</v>
      </c>
      <c r="P75" s="15">
        <f>'[20]Cumulative Stats'!F172</f>
        <v>2</v>
      </c>
    </row>
    <row r="76" spans="1:16">
      <c r="A76" s="14" t="str">
        <f>'[13]Cumulative Stats'!A169</f>
        <v>King</v>
      </c>
      <c r="B76" s="14" t="str">
        <f>'[13]Cumulative Stats'!B169</f>
        <v>SD</v>
      </c>
      <c r="C76" s="14">
        <f>'[13]Cumulative Stats'!C169</f>
        <v>1</v>
      </c>
      <c r="D76" s="14">
        <f>'[13]Cumulative Stats'!D169</f>
        <v>5</v>
      </c>
      <c r="E76" s="11">
        <f>IF(C76=0,0,D76/C76)</f>
        <v>5</v>
      </c>
      <c r="F76" s="14">
        <f>'[13]Cumulative Stats'!F169</f>
        <v>5</v>
      </c>
      <c r="G76" s="14">
        <f>'[13]Cumulative Stats'!G169</f>
        <v>0</v>
      </c>
      <c r="H76" s="14">
        <f>'[13]Cumulative Stats'!H169</f>
        <v>0</v>
      </c>
      <c r="I76" s="14"/>
      <c r="J76" s="14"/>
      <c r="K76" s="14" t="str">
        <f>'[6]Cumulative Stats'!A171</f>
        <v>Kennard</v>
      </c>
      <c r="L76" s="14" t="str">
        <f>'[6]Cumulative Stats'!B171</f>
        <v>Hou</v>
      </c>
      <c r="M76" s="14">
        <f>'[6]Cumulative Stats'!C171</f>
        <v>1</v>
      </c>
      <c r="N76" s="14">
        <f>'[6]Cumulative Stats'!D171</f>
        <v>12</v>
      </c>
      <c r="P76" s="15">
        <f>'[6]Cumulative Stats'!F171</f>
        <v>1</v>
      </c>
    </row>
    <row r="77" spans="1:16">
      <c r="A77" s="14" t="str">
        <f>'[10]Cumulative Stats'!A155</f>
        <v>Owens</v>
      </c>
      <c r="B77" s="14" t="str">
        <f>'[10]Cumulative Stats'!B155</f>
        <v>NYJ</v>
      </c>
      <c r="C77" s="14">
        <f>'[10]Cumulative Stats'!C155</f>
        <v>1</v>
      </c>
      <c r="D77" s="14">
        <f>'[10]Cumulative Stats'!D155</f>
        <v>5</v>
      </c>
      <c r="E77" s="11">
        <f>IF(C77=0,0,D77/C77)</f>
        <v>5</v>
      </c>
      <c r="F77" s="14">
        <f>'[10]Cumulative Stats'!F155</f>
        <v>5</v>
      </c>
      <c r="G77" s="14">
        <f>'[10]Cumulative Stats'!G155</f>
        <v>0</v>
      </c>
      <c r="H77" s="14">
        <f>'[10]Cumulative Stats'!H155</f>
        <v>0</v>
      </c>
      <c r="I77" s="14"/>
      <c r="J77" s="14"/>
      <c r="K77" s="14" t="str">
        <f>'[17]Cumulative Stats'!A166</f>
        <v>Cole</v>
      </c>
      <c r="L77" s="14" t="str">
        <f>'[17]Cumulative Stats'!B166</f>
        <v>Dal</v>
      </c>
      <c r="M77" s="14">
        <f>'[17]Cumulative Stats'!C166</f>
        <v>1</v>
      </c>
      <c r="N77" s="14">
        <f>'[17]Cumulative Stats'!D166</f>
        <v>11</v>
      </c>
      <c r="P77" s="15">
        <f>'[17]Cumulative Stats'!F166</f>
        <v>2</v>
      </c>
    </row>
    <row r="78" spans="1:16">
      <c r="A78" s="14" t="str">
        <f>'[8]Cumulative Stats'!A151</f>
        <v>Baumhower</v>
      </c>
      <c r="B78" s="14" t="str">
        <f>'[8]Cumulative Stats'!B151</f>
        <v>Mia</v>
      </c>
      <c r="C78" s="14">
        <f>'[8]Cumulative Stats'!C151</f>
        <v>1</v>
      </c>
      <c r="D78" s="14">
        <f>'[8]Cumulative Stats'!D151</f>
        <v>4</v>
      </c>
      <c r="E78" s="11">
        <f>IF(C78=0,0,D78/C78)</f>
        <v>4</v>
      </c>
      <c r="F78" s="14">
        <f>'[8]Cumulative Stats'!F151</f>
        <v>4</v>
      </c>
      <c r="G78" s="14">
        <f>'[8]Cumulative Stats'!G151</f>
        <v>0</v>
      </c>
      <c r="H78" s="14">
        <f>'[8]Cumulative Stats'!H151</f>
        <v>0</v>
      </c>
      <c r="I78" s="14"/>
      <c r="J78" s="14"/>
      <c r="K78" s="14" t="str">
        <f>'[19]Cumulative Stats'!A178</f>
        <v>Roller</v>
      </c>
      <c r="L78" s="14" t="str">
        <f>'[19]Cumulative Stats'!B178</f>
        <v>GB</v>
      </c>
      <c r="M78" s="14">
        <f>'[19]Cumulative Stats'!C178</f>
        <v>1</v>
      </c>
      <c r="N78" s="14">
        <f>'[19]Cumulative Stats'!D178</f>
        <v>11</v>
      </c>
      <c r="P78" s="15">
        <f>'[19]Cumulative Stats'!F178</f>
        <v>2.5</v>
      </c>
    </row>
    <row r="79" spans="1:16">
      <c r="A79" s="14" t="str">
        <f>'[25]Cumulative Stats'!A160</f>
        <v>Kearney</v>
      </c>
      <c r="B79" s="14" t="str">
        <f>'[25]Cumulative Stats'!B160</f>
        <v>StL</v>
      </c>
      <c r="C79" s="14">
        <f>'[25]Cumulative Stats'!C160</f>
        <v>1</v>
      </c>
      <c r="D79" s="14">
        <f>'[25]Cumulative Stats'!D160</f>
        <v>4</v>
      </c>
      <c r="E79" s="11">
        <f>IF(C79=0,0,D79/C79)</f>
        <v>4</v>
      </c>
      <c r="F79" s="14">
        <f>'[25]Cumulative Stats'!F160</f>
        <v>4</v>
      </c>
      <c r="G79" s="14">
        <f>'[25]Cumulative Stats'!G160</f>
        <v>0</v>
      </c>
      <c r="H79" s="14">
        <f>'[25]Cumulative Stats'!H160</f>
        <v>0</v>
      </c>
      <c r="I79" s="14"/>
      <c r="J79" s="14"/>
      <c r="K79" s="14" t="str">
        <f>'[8]Cumulative Stats'!A166</f>
        <v>Barisich</v>
      </c>
      <c r="L79" s="14" t="str">
        <f>'[8]Cumulative Stats'!B166</f>
        <v>Mia</v>
      </c>
      <c r="M79" s="14">
        <f>'[8]Cumulative Stats'!C166</f>
        <v>1</v>
      </c>
      <c r="N79" s="14">
        <f>'[8]Cumulative Stats'!D166</f>
        <v>11</v>
      </c>
      <c r="P79" s="15">
        <f>'[8]Cumulative Stats'!F166</f>
        <v>1</v>
      </c>
    </row>
    <row r="80" spans="1:16">
      <c r="A80" s="14" t="str">
        <f>'[12]Cumulative Stats'!A153</f>
        <v>Johnson</v>
      </c>
      <c r="B80" s="14" t="str">
        <f>'[12]Cumulative Stats'!B153</f>
        <v>Pit</v>
      </c>
      <c r="C80" s="14">
        <f>'[12]Cumulative Stats'!C153</f>
        <v>1</v>
      </c>
      <c r="D80" s="14">
        <f>'[12]Cumulative Stats'!D153</f>
        <v>4</v>
      </c>
      <c r="E80" s="11">
        <f>IF(C80=0,0,D80/C80)</f>
        <v>4</v>
      </c>
      <c r="F80" s="14">
        <f>'[12]Cumulative Stats'!F153</f>
        <v>4</v>
      </c>
      <c r="G80" s="14">
        <f>'[12]Cumulative Stats'!G153</f>
        <v>0</v>
      </c>
      <c r="H80" s="14">
        <f>'[12]Cumulative Stats'!H153</f>
        <v>0</v>
      </c>
      <c r="I80" s="14"/>
      <c r="J80" s="14"/>
      <c r="K80" s="14" t="str">
        <f>'[7]Cumulative Stats'!A172</f>
        <v>Rozumek</v>
      </c>
      <c r="L80" s="14" t="str">
        <f>'[7]Cumulative Stats'!B172</f>
        <v>KC</v>
      </c>
      <c r="M80" s="14">
        <f>'[7]Cumulative Stats'!C172</f>
        <v>1</v>
      </c>
      <c r="N80" s="14">
        <f>'[7]Cumulative Stats'!D172</f>
        <v>11</v>
      </c>
      <c r="P80" s="15">
        <f>'[7]Cumulative Stats'!F172</f>
        <v>1.5</v>
      </c>
    </row>
    <row r="81" spans="1:16">
      <c r="A81" s="14" t="str">
        <f>'[25]Cumulative Stats'!A165</f>
        <v>Wehrli</v>
      </c>
      <c r="B81" s="14" t="str">
        <f>'[25]Cumulative Stats'!B165</f>
        <v>StL</v>
      </c>
      <c r="C81" s="14">
        <f>'[25]Cumulative Stats'!C165</f>
        <v>1</v>
      </c>
      <c r="D81" s="14">
        <f>'[25]Cumulative Stats'!D165</f>
        <v>1</v>
      </c>
      <c r="E81" s="11">
        <f>IF(C81=0,0,D81/C81)</f>
        <v>1</v>
      </c>
      <c r="F81" s="14">
        <f>'[25]Cumulative Stats'!F165</f>
        <v>1</v>
      </c>
      <c r="G81" s="14">
        <f>'[25]Cumulative Stats'!G165</f>
        <v>0</v>
      </c>
      <c r="H81" s="14">
        <f>'[25]Cumulative Stats'!H165</f>
        <v>0</v>
      </c>
      <c r="I81" s="14"/>
      <c r="J81" s="14"/>
      <c r="K81" t="str">
        <f>'[12]Cumulative Stats'!A166</f>
        <v>Beasley</v>
      </c>
      <c r="L81" t="str">
        <f>'[12]Cumulative Stats'!B166</f>
        <v>Pit</v>
      </c>
      <c r="M81">
        <f>'[12]Cumulative Stats'!C166</f>
        <v>1</v>
      </c>
      <c r="N81">
        <f>'[12]Cumulative Stats'!D166</f>
        <v>10</v>
      </c>
      <c r="P81" s="4">
        <f>'[12]Cumulative Stats'!F166</f>
        <v>1</v>
      </c>
    </row>
    <row r="82" spans="1:16">
      <c r="A82" s="14" t="str">
        <f>'[24]Cumulative Stats'!A156</f>
        <v>Bunting</v>
      </c>
      <c r="B82" s="14" t="str">
        <f>'[24]Cumulative Stats'!B156</f>
        <v>Phi</v>
      </c>
      <c r="C82" s="14">
        <f>'[24]Cumulative Stats'!C156</f>
        <v>1</v>
      </c>
      <c r="D82" s="14">
        <f>'[24]Cumulative Stats'!D156</f>
        <v>0</v>
      </c>
      <c r="E82" s="11">
        <f>IF(C82=0,0,D82/C82)</f>
        <v>0</v>
      </c>
      <c r="F82" s="14">
        <f>'[24]Cumulative Stats'!F156</f>
        <v>0</v>
      </c>
      <c r="G82" s="14">
        <f>'[24]Cumulative Stats'!G156</f>
        <v>0</v>
      </c>
      <c r="H82" s="14">
        <f>'[24]Cumulative Stats'!H156</f>
        <v>0</v>
      </c>
      <c r="I82" s="14"/>
      <c r="J82" s="14"/>
      <c r="K82" s="14" t="str">
        <f>'[27]Cumulative Stats'!A170</f>
        <v>Kollar</v>
      </c>
      <c r="L82" s="14" t="str">
        <f>'[27]Cumulative Stats'!B170</f>
        <v>TB</v>
      </c>
      <c r="M82" s="14">
        <f>'[27]Cumulative Stats'!C170</f>
        <v>1</v>
      </c>
      <c r="N82" s="14">
        <f>'[27]Cumulative Stats'!D170</f>
        <v>10</v>
      </c>
      <c r="P82" s="15">
        <f>'[27]Cumulative Stats'!F170</f>
        <v>1</v>
      </c>
    </row>
    <row r="83" spans="1:16">
      <c r="A83" s="14" t="str">
        <f>'[7]Cumulative Stats'!A154</f>
        <v>Howard</v>
      </c>
      <c r="B83" s="14" t="str">
        <f>'[7]Cumulative Stats'!B154</f>
        <v>KC</v>
      </c>
      <c r="C83" s="14">
        <f>'[7]Cumulative Stats'!C154</f>
        <v>1</v>
      </c>
      <c r="D83" s="14">
        <f>'[7]Cumulative Stats'!D154</f>
        <v>0</v>
      </c>
      <c r="E83" s="11">
        <f>IF(C83=0,0,D83/C83)</f>
        <v>0</v>
      </c>
      <c r="F83" s="14">
        <f>'[7]Cumulative Stats'!F154</f>
        <v>0</v>
      </c>
      <c r="G83" s="14">
        <f>'[7]Cumulative Stats'!G154</f>
        <v>0</v>
      </c>
      <c r="H83" s="14">
        <f>'[7]Cumulative Stats'!H154</f>
        <v>0</v>
      </c>
      <c r="I83" s="14"/>
      <c r="J83" s="14"/>
      <c r="K83" s="14" t="str">
        <f>'[8]Cumulative Stats'!A175</f>
        <v>Simpson</v>
      </c>
      <c r="L83" s="14" t="str">
        <f>'[8]Cumulative Stats'!B175</f>
        <v>Mia</v>
      </c>
      <c r="M83" s="14">
        <f>'[8]Cumulative Stats'!C175</f>
        <v>1</v>
      </c>
      <c r="N83" s="14">
        <f>'[8]Cumulative Stats'!D175</f>
        <v>10</v>
      </c>
      <c r="P83" s="15">
        <f>'[8]Cumulative Stats'!F175</f>
        <v>1</v>
      </c>
    </row>
    <row r="84" spans="1:16">
      <c r="A84" s="14" t="str">
        <f>'[5]Cumulative Stats'!A152</f>
        <v>Jackson,B</v>
      </c>
      <c r="B84" s="14" t="str">
        <f>'[5]Cumulative Stats'!B152</f>
        <v>Den</v>
      </c>
      <c r="C84" s="14">
        <f>'[5]Cumulative Stats'!C152</f>
        <v>1</v>
      </c>
      <c r="D84" s="14">
        <f>'[5]Cumulative Stats'!D152</f>
        <v>0</v>
      </c>
      <c r="E84" s="11">
        <f>IF(C84=0,0,D84/C84)</f>
        <v>0</v>
      </c>
      <c r="F84" s="14">
        <f>'[5]Cumulative Stats'!F152</f>
        <v>0</v>
      </c>
      <c r="G84" s="14">
        <f>'[5]Cumulative Stats'!G152</f>
        <v>0</v>
      </c>
      <c r="H84" s="14">
        <f>'[5]Cumulative Stats'!H152</f>
        <v>0</v>
      </c>
      <c r="I84" s="14"/>
      <c r="J84" s="14"/>
      <c r="K84" s="14" t="str">
        <f>'[6]Cumulative Stats'!A172</f>
        <v>Stringer</v>
      </c>
      <c r="L84" s="14" t="str">
        <f>'[6]Cumulative Stats'!B172</f>
        <v>Hou</v>
      </c>
      <c r="M84" s="14">
        <f>'[6]Cumulative Stats'!C172</f>
        <v>1</v>
      </c>
      <c r="N84" s="14">
        <f>'[6]Cumulative Stats'!D172</f>
        <v>10</v>
      </c>
      <c r="P84" s="15">
        <f>'[6]Cumulative Stats'!F172</f>
        <v>1</v>
      </c>
    </row>
    <row r="85" spans="1:16">
      <c r="A85" s="14" t="str">
        <f>'[17]Cumulative Stats'!A155</f>
        <v>Kyle</v>
      </c>
      <c r="B85" s="14" t="str">
        <f>'[17]Cumulative Stats'!B155</f>
        <v>Dal</v>
      </c>
      <c r="C85" s="14">
        <f>'[17]Cumulative Stats'!C155</f>
        <v>1</v>
      </c>
      <c r="D85" s="14">
        <f>'[17]Cumulative Stats'!D155</f>
        <v>0</v>
      </c>
      <c r="E85" s="11">
        <f>IF(C85=0,0,D85/C85)</f>
        <v>0</v>
      </c>
      <c r="F85" s="14">
        <f>'[17]Cumulative Stats'!F155</f>
        <v>0</v>
      </c>
      <c r="G85" s="14">
        <f>'[17]Cumulative Stats'!G155</f>
        <v>0</v>
      </c>
      <c r="H85" s="14">
        <f>'[17]Cumulative Stats'!H155</f>
        <v>0</v>
      </c>
      <c r="I85" s="14"/>
      <c r="J85" s="14"/>
      <c r="K85" t="str">
        <f>'[27]Cumulative Stats'!A167</f>
        <v>Hannah</v>
      </c>
      <c r="L85" t="str">
        <f>'[27]Cumulative Stats'!B167</f>
        <v>TB</v>
      </c>
      <c r="M85">
        <f>'[27]Cumulative Stats'!C167</f>
        <v>1</v>
      </c>
      <c r="N85">
        <f>'[27]Cumulative Stats'!D167</f>
        <v>9.5</v>
      </c>
      <c r="P85" s="4">
        <f>'[27]Cumulative Stats'!F167</f>
        <v>4.5</v>
      </c>
    </row>
    <row r="86" spans="1:16">
      <c r="A86" s="14" t="str">
        <f>'[12]Cumulative Stats'!A150</f>
        <v>Blount</v>
      </c>
      <c r="B86" s="14" t="str">
        <f>'[12]Cumulative Stats'!B150</f>
        <v>Pit</v>
      </c>
      <c r="C86" s="14">
        <f>'[12]Cumulative Stats'!C150</f>
        <v>1</v>
      </c>
      <c r="D86" s="14">
        <f>'[12]Cumulative Stats'!D150</f>
        <v>0</v>
      </c>
      <c r="E86" s="11">
        <f>IF(C86=0,0,D86/C86)</f>
        <v>0</v>
      </c>
      <c r="F86" s="14">
        <f>'[12]Cumulative Stats'!F150</f>
        <v>0</v>
      </c>
      <c r="G86" s="14">
        <f>'[12]Cumulative Stats'!G150</f>
        <v>0</v>
      </c>
      <c r="H86" s="14">
        <f>'[12]Cumulative Stats'!H150</f>
        <v>0</v>
      </c>
      <c r="I86" s="14"/>
      <c r="J86" s="14"/>
      <c r="K86" s="14" t="str">
        <f>'[24]Cumulative Stats'!A177</f>
        <v>Wilkes</v>
      </c>
      <c r="L86" s="14" t="str">
        <f>'[24]Cumulative Stats'!B177</f>
        <v>Phi</v>
      </c>
      <c r="M86" s="14">
        <f>'[24]Cumulative Stats'!C177</f>
        <v>1</v>
      </c>
      <c r="N86" s="14">
        <f>'[24]Cumulative Stats'!D177</f>
        <v>9</v>
      </c>
      <c r="P86" s="15">
        <f>'[24]Cumulative Stats'!F177</f>
        <v>2</v>
      </c>
    </row>
    <row r="87" spans="1:16">
      <c r="A87" s="14" t="str">
        <f>'[24]Cumulative Stats'!A157</f>
        <v>Edwards</v>
      </c>
      <c r="B87" s="14" t="str">
        <f>'[24]Cumulative Stats'!B157</f>
        <v>Phi</v>
      </c>
      <c r="C87" s="14">
        <f>'[24]Cumulative Stats'!C157</f>
        <v>1</v>
      </c>
      <c r="D87" s="14">
        <f>'[24]Cumulative Stats'!D157</f>
        <v>0</v>
      </c>
      <c r="E87" s="11">
        <f>IF(C87=0,0,D87/C87)</f>
        <v>0</v>
      </c>
      <c r="F87" s="14">
        <f>'[24]Cumulative Stats'!F157</f>
        <v>0</v>
      </c>
      <c r="G87" s="14">
        <f>'[24]Cumulative Stats'!G157</f>
        <v>0</v>
      </c>
      <c r="H87" s="14">
        <f>'[24]Cumulative Stats'!H157</f>
        <v>0</v>
      </c>
      <c r="I87" s="14"/>
      <c r="J87" s="14"/>
      <c r="K87" s="14" t="str">
        <f>'[19]Cumulative Stats'!A171</f>
        <v>Anderson</v>
      </c>
      <c r="L87" s="14" t="str">
        <f>'[19]Cumulative Stats'!B171</f>
        <v>GB</v>
      </c>
      <c r="M87" s="14">
        <f>'[19]Cumulative Stats'!C171</f>
        <v>1</v>
      </c>
      <c r="N87" s="14">
        <f>'[19]Cumulative Stats'!D171</f>
        <v>9</v>
      </c>
      <c r="P87" s="15">
        <f>'[19]Cumulative Stats'!F171</f>
        <v>1.5</v>
      </c>
    </row>
    <row r="88" spans="1:16">
      <c r="A88" s="14" t="str">
        <f>'[12]Cumulative Stats'!A152</f>
        <v>Ham</v>
      </c>
      <c r="B88" s="14" t="str">
        <f>'[12]Cumulative Stats'!B152</f>
        <v>Pit</v>
      </c>
      <c r="C88" s="14">
        <f>'[12]Cumulative Stats'!C152</f>
        <v>1</v>
      </c>
      <c r="D88" s="14">
        <f>'[12]Cumulative Stats'!D152</f>
        <v>0</v>
      </c>
      <c r="E88" s="11">
        <f>IF(C88=0,0,D88/C88)</f>
        <v>0</v>
      </c>
      <c r="F88" s="14">
        <f>'[12]Cumulative Stats'!F152</f>
        <v>0</v>
      </c>
      <c r="G88" s="14">
        <f>'[12]Cumulative Stats'!G152</f>
        <v>0</v>
      </c>
      <c r="H88" s="14">
        <f>'[12]Cumulative Stats'!H152</f>
        <v>0</v>
      </c>
      <c r="I88" s="14"/>
      <c r="J88" s="14"/>
      <c r="K88" t="str">
        <f>'[4]Cumulative Stats'!A170</f>
        <v>Matthews</v>
      </c>
      <c r="L88" t="str">
        <f>'[4]Cumulative Stats'!B170</f>
        <v>Cle</v>
      </c>
      <c r="M88">
        <f>'[4]Cumulative Stats'!C170</f>
        <v>1</v>
      </c>
      <c r="N88">
        <f>'[4]Cumulative Stats'!D170</f>
        <v>9</v>
      </c>
      <c r="P88" s="4">
        <f>'[4]Cumulative Stats'!F170</f>
        <v>1</v>
      </c>
    </row>
    <row r="89" spans="1:16">
      <c r="A89" s="14" t="str">
        <f>'[11]Cumulative Stats'!A156</f>
        <v>Hayes</v>
      </c>
      <c r="B89" s="14" t="str">
        <f>'[11]Cumulative Stats'!B156</f>
        <v>Oak</v>
      </c>
      <c r="C89" s="14">
        <f>'[11]Cumulative Stats'!C156</f>
        <v>1</v>
      </c>
      <c r="D89" s="14">
        <f>'[11]Cumulative Stats'!D156</f>
        <v>0</v>
      </c>
      <c r="E89" s="11">
        <f>IF(C89=0,0,D89/C89)</f>
        <v>0</v>
      </c>
      <c r="F89" s="14">
        <f>'[11]Cumulative Stats'!F156</f>
        <v>0</v>
      </c>
      <c r="G89" s="14">
        <f>'[11]Cumulative Stats'!G156</f>
        <v>0</v>
      </c>
      <c r="H89" s="14">
        <f>'[11]Cumulative Stats'!H156</f>
        <v>0</v>
      </c>
      <c r="I89" s="14"/>
      <c r="J89" s="14"/>
      <c r="K89" s="14" t="str">
        <f>'[18]Cumulative Stats'!A176</f>
        <v>Washington</v>
      </c>
      <c r="L89" s="14" t="str">
        <f>'[18]Cumulative Stats'!B176</f>
        <v>Det</v>
      </c>
      <c r="M89" s="14">
        <f>'[18]Cumulative Stats'!C176</f>
        <v>1</v>
      </c>
      <c r="N89" s="14">
        <f>'[18]Cumulative Stats'!D176</f>
        <v>9</v>
      </c>
      <c r="P89" s="15">
        <f>'[18]Cumulative Stats'!F176</f>
        <v>0.5</v>
      </c>
    </row>
    <row r="90" spans="1:16">
      <c r="A90" s="14" t="str">
        <f>'[16]Cumulative Stats'!A154</f>
        <v>Livers</v>
      </c>
      <c r="B90" s="14" t="str">
        <f>'[16]Cumulative Stats'!B154</f>
        <v>Chi</v>
      </c>
      <c r="C90" s="14">
        <f>'[16]Cumulative Stats'!C154</f>
        <v>1</v>
      </c>
      <c r="D90" s="14">
        <f>'[16]Cumulative Stats'!D154</f>
        <v>0</v>
      </c>
      <c r="E90" s="11">
        <f>IF(C90=0,0,D90/C90)</f>
        <v>0</v>
      </c>
      <c r="F90" s="14">
        <f>'[16]Cumulative Stats'!F154</f>
        <v>0</v>
      </c>
      <c r="G90" s="14">
        <f>'[16]Cumulative Stats'!G154</f>
        <v>0</v>
      </c>
      <c r="H90" s="14">
        <f>'[16]Cumulative Stats'!H154</f>
        <v>0</v>
      </c>
      <c r="I90" s="14"/>
      <c r="J90" s="14"/>
      <c r="K90" s="14" t="str">
        <f>'[17]Cumulative Stats'!A169</f>
        <v>Henderson</v>
      </c>
      <c r="L90" s="14" t="str">
        <f>'[17]Cumulative Stats'!B169</f>
        <v>Dal</v>
      </c>
      <c r="M90" s="14">
        <f>'[17]Cumulative Stats'!C169</f>
        <v>1</v>
      </c>
      <c r="N90" s="14">
        <f>'[17]Cumulative Stats'!D169</f>
        <v>8</v>
      </c>
      <c r="P90" s="15">
        <f>'[17]Cumulative Stats'!F169</f>
        <v>2.5</v>
      </c>
    </row>
    <row r="91" spans="1:16">
      <c r="A91" s="14" t="str">
        <f>'[20]Cumulative Stats'!A157</f>
        <v>Perry</v>
      </c>
      <c r="B91" s="14" t="str">
        <f>'[20]Cumulative Stats'!B157</f>
        <v>LA</v>
      </c>
      <c r="C91" s="14">
        <f>'[20]Cumulative Stats'!C157</f>
        <v>1</v>
      </c>
      <c r="D91" s="14">
        <f>'[20]Cumulative Stats'!D157</f>
        <v>0</v>
      </c>
      <c r="E91" s="11">
        <f>IF(C91=0,0,D91/C91)</f>
        <v>0</v>
      </c>
      <c r="F91" s="14">
        <f>'[20]Cumulative Stats'!F157</f>
        <v>0</v>
      </c>
      <c r="G91" s="14">
        <f>'[20]Cumulative Stats'!G157</f>
        <v>0</v>
      </c>
      <c r="H91" s="14">
        <f>'[20]Cumulative Stats'!H157</f>
        <v>0</v>
      </c>
      <c r="I91" s="14"/>
      <c r="J91" s="14"/>
      <c r="K91" s="14" t="str">
        <f>'[19]Cumulative Stats'!A176</f>
        <v>Hood</v>
      </c>
      <c r="L91" s="14" t="str">
        <f>'[19]Cumulative Stats'!B176</f>
        <v>GB</v>
      </c>
      <c r="M91" s="14">
        <f>'[19]Cumulative Stats'!C176</f>
        <v>1</v>
      </c>
      <c r="N91" s="14">
        <f>'[19]Cumulative Stats'!D176</f>
        <v>8</v>
      </c>
      <c r="P91" s="15">
        <f>'[19]Cumulative Stats'!F176</f>
        <v>2</v>
      </c>
    </row>
    <row r="92" spans="1:16">
      <c r="A92" s="14" t="str">
        <f>'[7]Cumulative Stats'!A153</f>
        <v>Green</v>
      </c>
      <c r="B92" s="14" t="str">
        <f>'[7]Cumulative Stats'!B153</f>
        <v>KC</v>
      </c>
      <c r="C92" s="14">
        <f>'[7]Cumulative Stats'!C153</f>
        <v>1</v>
      </c>
      <c r="D92" s="14">
        <f>'[7]Cumulative Stats'!D153</f>
        <v>0</v>
      </c>
      <c r="E92" s="11">
        <f>IF(C92=0,0,D92/C92)</f>
        <v>0</v>
      </c>
      <c r="F92" s="14">
        <f>'[7]Cumulative Stats'!F153</f>
        <v>0</v>
      </c>
      <c r="G92" s="14">
        <f>'[7]Cumulative Stats'!G153</f>
        <v>0</v>
      </c>
      <c r="H92" s="14">
        <f>'[7]Cumulative Stats'!H153</f>
        <v>0</v>
      </c>
      <c r="I92" s="14"/>
      <c r="J92" s="14"/>
      <c r="K92" s="14" t="str">
        <f>'[25]Cumulative Stats'!A180</f>
        <v>Neils</v>
      </c>
      <c r="L92" s="14" t="str">
        <f>'[25]Cumulative Stats'!B180</f>
        <v>StL</v>
      </c>
      <c r="M92" s="14">
        <f>'[25]Cumulative Stats'!C180</f>
        <v>1</v>
      </c>
      <c r="N92" s="14">
        <f>'[25]Cumulative Stats'!D180</f>
        <v>8</v>
      </c>
      <c r="P92" s="15">
        <f>'[25]Cumulative Stats'!F180</f>
        <v>4</v>
      </c>
    </row>
    <row r="93" spans="1:16">
      <c r="A93" s="14" t="str">
        <f>'[16]Cumulative Stats'!A156</f>
        <v>Rives</v>
      </c>
      <c r="B93" s="14" t="str">
        <f>'[16]Cumulative Stats'!B156</f>
        <v>Chi</v>
      </c>
      <c r="C93" s="14">
        <f>'[16]Cumulative Stats'!C156</f>
        <v>1</v>
      </c>
      <c r="D93" s="14">
        <f>'[16]Cumulative Stats'!D156</f>
        <v>0</v>
      </c>
      <c r="E93" s="11">
        <f>IF(C93=0,0,D93/C93)</f>
        <v>0</v>
      </c>
      <c r="F93" s="14">
        <f>'[16]Cumulative Stats'!F156</f>
        <v>0</v>
      </c>
      <c r="G93" s="14">
        <f>'[16]Cumulative Stats'!G156</f>
        <v>0</v>
      </c>
      <c r="H93" s="14">
        <f>'[16]Cumulative Stats'!H156</f>
        <v>0</v>
      </c>
      <c r="I93" s="14"/>
      <c r="J93" s="14"/>
      <c r="K93" s="14" t="str">
        <f>'[22]Cumulative Stats'!A169</f>
        <v>Grooms</v>
      </c>
      <c r="L93" s="14" t="str">
        <f>'[22]Cumulative Stats'!B169</f>
        <v>NO</v>
      </c>
      <c r="M93" s="14">
        <f>'[22]Cumulative Stats'!C169</f>
        <v>1</v>
      </c>
      <c r="N93" s="14">
        <f>'[22]Cumulative Stats'!D169</f>
        <v>8</v>
      </c>
      <c r="P93" s="15">
        <f>'[22]Cumulative Stats'!F169</f>
        <v>9</v>
      </c>
    </row>
    <row r="94" spans="1:16">
      <c r="A94" s="14" t="str">
        <f>'[1]Cumulative Stats'!A154</f>
        <v>Simonini</v>
      </c>
      <c r="B94" s="14" t="str">
        <f>'[1]Cumulative Stats'!B154</f>
        <v>Bal</v>
      </c>
      <c r="C94" s="14">
        <f>'[1]Cumulative Stats'!C154</f>
        <v>1</v>
      </c>
      <c r="D94" s="14">
        <f>'[1]Cumulative Stats'!D154</f>
        <v>0</v>
      </c>
      <c r="E94" s="11">
        <f>IF(C94=0,0,D94/C94)</f>
        <v>0</v>
      </c>
      <c r="F94" s="14">
        <f>'[1]Cumulative Stats'!F154</f>
        <v>0</v>
      </c>
      <c r="G94" s="14">
        <f>'[1]Cumulative Stats'!G154</f>
        <v>0</v>
      </c>
      <c r="H94" s="14">
        <f>'[1]Cumulative Stats'!H154</f>
        <v>0</v>
      </c>
      <c r="I94" s="14"/>
      <c r="J94" s="14"/>
      <c r="K94" t="str">
        <f>'[25]Cumulative Stats'!A181</f>
        <v>Pollard</v>
      </c>
      <c r="L94" t="str">
        <f>'[25]Cumulative Stats'!B181</f>
        <v>StL</v>
      </c>
      <c r="M94">
        <f>'[25]Cumulative Stats'!C181</f>
        <v>1</v>
      </c>
      <c r="N94">
        <f>'[25]Cumulative Stats'!D181</f>
        <v>8</v>
      </c>
      <c r="P94" s="4">
        <f>'[25]Cumulative Stats'!F181</f>
        <v>6</v>
      </c>
    </row>
    <row r="95" spans="1:16">
      <c r="A95" s="14" t="str">
        <f>'[13]Cumulative Stats'!A173</f>
        <v>Stringert</v>
      </c>
      <c r="B95" s="14" t="str">
        <f>'[13]Cumulative Stats'!B173</f>
        <v>SD</v>
      </c>
      <c r="C95" s="14">
        <f>'[13]Cumulative Stats'!C173</f>
        <v>1</v>
      </c>
      <c r="D95" s="14">
        <f>'[13]Cumulative Stats'!D173</f>
        <v>0</v>
      </c>
      <c r="E95" s="11">
        <f>IF(C95=0,0,D95/C95)</f>
        <v>0</v>
      </c>
      <c r="F95" s="14">
        <f>'[13]Cumulative Stats'!F173</f>
        <v>0</v>
      </c>
      <c r="G95" s="14">
        <f>'[13]Cumulative Stats'!G173</f>
        <v>0</v>
      </c>
      <c r="H95" s="14">
        <f>'[13]Cumulative Stats'!H173</f>
        <v>0</v>
      </c>
      <c r="I95" s="14"/>
      <c r="J95" s="14"/>
      <c r="K95" s="14" t="str">
        <f>'[5]Cumulative Stats'!A165</f>
        <v>Alzado</v>
      </c>
      <c r="L95" s="14" t="str">
        <f>'[5]Cumulative Stats'!B165</f>
        <v>Den</v>
      </c>
      <c r="M95" s="14">
        <f>'[5]Cumulative Stats'!C165</f>
        <v>1</v>
      </c>
      <c r="N95" s="14">
        <f>'[5]Cumulative Stats'!D165</f>
        <v>7.5</v>
      </c>
      <c r="P95" s="15">
        <f>'[5]Cumulative Stats'!F165</f>
        <v>9</v>
      </c>
    </row>
    <row r="96" spans="1:16">
      <c r="A96" s="14" t="str">
        <f>'[14]Cumulative Stats'!A157</f>
        <v>Webster</v>
      </c>
      <c r="B96" s="14" t="str">
        <f>'[14]Cumulative Stats'!B157</f>
        <v>Sea</v>
      </c>
      <c r="C96" s="14">
        <f>'[14]Cumulative Stats'!C157</f>
        <v>1</v>
      </c>
      <c r="D96" s="14">
        <f>'[14]Cumulative Stats'!D157</f>
        <v>0</v>
      </c>
      <c r="E96" s="11">
        <f>IF(C96=0,0,D96/C96)</f>
        <v>0</v>
      </c>
      <c r="F96" s="14">
        <f>'[14]Cumulative Stats'!F157</f>
        <v>0</v>
      </c>
      <c r="G96" s="14">
        <f>'[14]Cumulative Stats'!G157</f>
        <v>0</v>
      </c>
      <c r="H96" s="14">
        <f>'[14]Cumulative Stats'!H157</f>
        <v>0</v>
      </c>
      <c r="I96" s="14"/>
      <c r="J96" s="14"/>
      <c r="K96" t="str">
        <f>'[13]Cumulative Stats'!A184</f>
        <v>Kelcher</v>
      </c>
      <c r="L96" t="str">
        <f>'[13]Cumulative Stats'!B184</f>
        <v>SD</v>
      </c>
      <c r="M96">
        <f>'[13]Cumulative Stats'!C184</f>
        <v>1</v>
      </c>
      <c r="N96">
        <f>'[13]Cumulative Stats'!D184</f>
        <v>7.5</v>
      </c>
      <c r="P96" s="4">
        <f>'[13]Cumulative Stats'!F184</f>
        <v>9</v>
      </c>
    </row>
    <row r="97" spans="1:16">
      <c r="A97" s="14" t="str">
        <f>'[21]Cumulative Stats'!A151</f>
        <v>Bryant</v>
      </c>
      <c r="B97" s="14" t="str">
        <f>'[21]Cumulative Stats'!B151</f>
        <v>Min</v>
      </c>
      <c r="C97" s="14">
        <f>'[21]Cumulative Stats'!C151</f>
        <v>1</v>
      </c>
      <c r="D97" s="14">
        <f>'[21]Cumulative Stats'!D151</f>
        <v>0</v>
      </c>
      <c r="E97" s="11">
        <f>IF(C97=0,0,D97/C97)</f>
        <v>0</v>
      </c>
      <c r="F97" s="14">
        <f>'[21]Cumulative Stats'!F151</f>
        <v>0</v>
      </c>
      <c r="G97" s="14">
        <f>'[21]Cumulative Stats'!G151</f>
        <v>0</v>
      </c>
      <c r="H97" s="14">
        <f>'[21]Cumulative Stats'!H151</f>
        <v>0</v>
      </c>
      <c r="I97" s="14"/>
      <c r="J97" s="14"/>
      <c r="K97" s="14" t="str">
        <f>'[4]Cumulative Stats'!A166</f>
        <v>Edwards</v>
      </c>
      <c r="L97" s="14" t="str">
        <f>'[4]Cumulative Stats'!B166</f>
        <v>Cle</v>
      </c>
      <c r="M97" s="14">
        <f>'[4]Cumulative Stats'!C166</f>
        <v>1</v>
      </c>
      <c r="N97" s="14">
        <f>'[4]Cumulative Stats'!D166</f>
        <v>7.5</v>
      </c>
      <c r="P97" s="15">
        <f>'[4]Cumulative Stats'!F166</f>
        <v>4.5</v>
      </c>
    </row>
    <row r="98" spans="1:16">
      <c r="A98" s="14" t="str">
        <f>'[22]Cumulative Stats'!A153</f>
        <v>Chapman</v>
      </c>
      <c r="B98" s="14" t="str">
        <f>'[22]Cumulative Stats'!B153</f>
        <v>NO</v>
      </c>
      <c r="C98" s="14">
        <f>'[22]Cumulative Stats'!C153</f>
        <v>1</v>
      </c>
      <c r="D98" s="14">
        <f>'[22]Cumulative Stats'!D153</f>
        <v>0</v>
      </c>
      <c r="E98" s="11">
        <f>IF(C98=0,0,D98/C98)</f>
        <v>0</v>
      </c>
      <c r="F98" s="14">
        <f>'[22]Cumulative Stats'!F153</f>
        <v>0</v>
      </c>
      <c r="G98" s="14">
        <f>'[22]Cumulative Stats'!G153</f>
        <v>0</v>
      </c>
      <c r="H98" s="14">
        <f>'[22]Cumulative Stats'!H153</f>
        <v>0</v>
      </c>
      <c r="I98" s="14"/>
      <c r="J98" s="14"/>
      <c r="K98" s="14" t="str">
        <f>'[20]Cumulative Stats'!A173</f>
        <v>Fanning</v>
      </c>
      <c r="L98" s="14" t="str">
        <f>'[20]Cumulative Stats'!B173</f>
        <v>LA</v>
      </c>
      <c r="M98" s="14">
        <f>'[20]Cumulative Stats'!C173</f>
        <v>1</v>
      </c>
      <c r="N98" s="14">
        <f>'[20]Cumulative Stats'!D173</f>
        <v>7</v>
      </c>
      <c r="P98" s="15">
        <f>'[20]Cumulative Stats'!F173</f>
        <v>3</v>
      </c>
    </row>
    <row r="99" spans="1:16">
      <c r="A99" s="14" t="str">
        <f>'[20]Cumulative Stats'!A156</f>
        <v>Elmendorf</v>
      </c>
      <c r="B99" s="14" t="str">
        <f>'[20]Cumulative Stats'!B156</f>
        <v>LA</v>
      </c>
      <c r="C99" s="14">
        <f>'[20]Cumulative Stats'!C156</f>
        <v>1</v>
      </c>
      <c r="D99" s="14">
        <f>'[20]Cumulative Stats'!D156</f>
        <v>0</v>
      </c>
      <c r="E99" s="11">
        <f>IF(C99=0,0,D99/C99)</f>
        <v>0</v>
      </c>
      <c r="F99" s="14">
        <f>'[20]Cumulative Stats'!F156</f>
        <v>0</v>
      </c>
      <c r="G99" s="14">
        <f>'[20]Cumulative Stats'!G156</f>
        <v>0</v>
      </c>
      <c r="H99" s="14">
        <f>'[20]Cumulative Stats'!H156</f>
        <v>0</v>
      </c>
      <c r="I99" s="14"/>
      <c r="J99" s="14"/>
      <c r="K99" s="14" t="str">
        <f>'[16]Cumulative Stats'!A168</f>
        <v>Hart</v>
      </c>
      <c r="L99" s="14" t="str">
        <f>'[16]Cumulative Stats'!B168</f>
        <v>Chi</v>
      </c>
      <c r="M99" s="14">
        <f>'[16]Cumulative Stats'!C168</f>
        <v>1</v>
      </c>
      <c r="N99" s="14">
        <f>'[16]Cumulative Stats'!D168</f>
        <v>7</v>
      </c>
      <c r="P99" s="15">
        <f>'[16]Cumulative Stats'!F168</f>
        <v>7.5</v>
      </c>
    </row>
    <row r="100" spans="1:16">
      <c r="A100" s="14" t="str">
        <f>'[22]Cumulative Stats'!A155</f>
        <v>Felton</v>
      </c>
      <c r="B100" s="14" t="str">
        <f>'[22]Cumulative Stats'!B155</f>
        <v>NO</v>
      </c>
      <c r="C100" s="14">
        <f>'[22]Cumulative Stats'!C155</f>
        <v>1</v>
      </c>
      <c r="D100" s="14">
        <f>'[22]Cumulative Stats'!D155</f>
        <v>0</v>
      </c>
      <c r="E100" s="11">
        <f>IF(C100=0,0,D100/C100)</f>
        <v>0</v>
      </c>
      <c r="F100" s="14">
        <f>'[22]Cumulative Stats'!F155</f>
        <v>0</v>
      </c>
      <c r="G100" s="14">
        <f>'[22]Cumulative Stats'!G155</f>
        <v>0</v>
      </c>
      <c r="H100" s="14">
        <f>'[22]Cumulative Stats'!H155</f>
        <v>0</v>
      </c>
      <c r="I100" s="14"/>
      <c r="J100" s="14"/>
      <c r="K100" s="14" t="str">
        <f>'[25]Cumulative Stats'!A178</f>
        <v>Gill</v>
      </c>
      <c r="L100" s="14" t="s">
        <v>232</v>
      </c>
      <c r="M100" s="14">
        <f>'[25]Cumulative Stats'!C178</f>
        <v>1</v>
      </c>
      <c r="N100" s="14">
        <f>'[25]Cumulative Stats'!D178</f>
        <v>7</v>
      </c>
      <c r="P100" s="15">
        <f>'[25]Cumulative Stats'!F178</f>
        <v>1</v>
      </c>
    </row>
    <row r="101" spans="1:16">
      <c r="A101" s="14" t="str">
        <f>'[21]Cumulative Stats'!A152</f>
        <v>Hannon</v>
      </c>
      <c r="B101" s="14" t="str">
        <f>'[21]Cumulative Stats'!B152</f>
        <v>Min</v>
      </c>
      <c r="C101" s="14">
        <f>'[21]Cumulative Stats'!C152</f>
        <v>1</v>
      </c>
      <c r="D101" s="14">
        <f>'[21]Cumulative Stats'!D152</f>
        <v>0</v>
      </c>
      <c r="E101" s="11">
        <f>IF(C101=0,0,D101/C101)</f>
        <v>0</v>
      </c>
      <c r="F101" s="14">
        <f>'[21]Cumulative Stats'!F152</f>
        <v>0</v>
      </c>
      <c r="G101" s="14">
        <f>'[21]Cumulative Stats'!G152</f>
        <v>0</v>
      </c>
      <c r="H101" s="14">
        <f>'[21]Cumulative Stats'!H152</f>
        <v>0</v>
      </c>
      <c r="I101" s="14"/>
      <c r="J101" s="14"/>
      <c r="K101" s="14" t="str">
        <f>'[26]Cumulative Stats'!A168</f>
        <v>Bunz</v>
      </c>
      <c r="L101" s="14" t="str">
        <f>'[26]Cumulative Stats'!B168</f>
        <v>SF</v>
      </c>
      <c r="M101" s="14">
        <f>'[26]Cumulative Stats'!C168</f>
        <v>1</v>
      </c>
      <c r="N101" s="14">
        <f>'[26]Cumulative Stats'!D168</f>
        <v>6</v>
      </c>
      <c r="P101" s="15">
        <f>'[26]Cumulative Stats'!F168</f>
        <v>3</v>
      </c>
    </row>
    <row r="102" spans="1:16">
      <c r="A102" s="14" t="str">
        <f>'[11]Cumulative Stats'!A158</f>
        <v>Jackson</v>
      </c>
      <c r="B102" s="14" t="str">
        <f>'[11]Cumulative Stats'!B158</f>
        <v>Oak</v>
      </c>
      <c r="C102" s="14">
        <f>'[11]Cumulative Stats'!C158</f>
        <v>1</v>
      </c>
      <c r="D102" s="14">
        <f>'[11]Cumulative Stats'!D158</f>
        <v>0</v>
      </c>
      <c r="E102" s="11">
        <f>IF(C102=0,0,D102/C102)</f>
        <v>0</v>
      </c>
      <c r="F102" s="14">
        <f>'[11]Cumulative Stats'!F158</f>
        <v>0</v>
      </c>
      <c r="G102" s="14">
        <f>'[11]Cumulative Stats'!G158</f>
        <v>0</v>
      </c>
      <c r="H102" s="14">
        <f>'[11]Cumulative Stats'!H158</f>
        <v>0</v>
      </c>
      <c r="I102" s="14"/>
      <c r="J102" s="14"/>
      <c r="K102" t="str">
        <f>'[12]Cumulative Stats'!A172</f>
        <v>Lambert</v>
      </c>
      <c r="L102" t="str">
        <f>'[12]Cumulative Stats'!B172</f>
        <v>Pit</v>
      </c>
      <c r="M102">
        <f>'[12]Cumulative Stats'!C172</f>
        <v>1</v>
      </c>
      <c r="N102">
        <f>'[12]Cumulative Stats'!D172</f>
        <v>6</v>
      </c>
      <c r="P102" s="4">
        <f>'[12]Cumulative Stats'!F172</f>
        <v>3.5</v>
      </c>
    </row>
    <row r="103" spans="1:16">
      <c r="A103" t="str">
        <f>'[9]Cumulative Stats'!A155</f>
        <v>Nelson</v>
      </c>
      <c r="B103" t="str">
        <f>'[9]Cumulative Stats'!B155</f>
        <v>NE</v>
      </c>
      <c r="C103">
        <f>'[9]Cumulative Stats'!C155</f>
        <v>1</v>
      </c>
      <c r="D103">
        <f>'[9]Cumulative Stats'!D155</f>
        <v>0</v>
      </c>
      <c r="E103" s="11">
        <f>IF(C103=0,0,D103/C103)</f>
        <v>0</v>
      </c>
      <c r="F103">
        <f>'[9]Cumulative Stats'!F155</f>
        <v>0</v>
      </c>
      <c r="G103">
        <f>'[9]Cumulative Stats'!G155</f>
        <v>0</v>
      </c>
      <c r="H103">
        <f>'[9]Cumulative Stats'!H155</f>
        <v>0</v>
      </c>
      <c r="I103" s="14"/>
      <c r="J103" s="14"/>
      <c r="K103" s="14" t="str">
        <f>'[5]Cumulative Stats'!A170</f>
        <v>Latimer</v>
      </c>
      <c r="L103" s="14" t="str">
        <f>'[5]Cumulative Stats'!B170</f>
        <v>Den</v>
      </c>
      <c r="M103" s="14">
        <f>'[5]Cumulative Stats'!C170</f>
        <v>1</v>
      </c>
      <c r="N103" s="14">
        <f>'[5]Cumulative Stats'!D170</f>
        <v>6</v>
      </c>
      <c r="P103" s="15">
        <f>'[5]Cumulative Stats'!F170</f>
        <v>2</v>
      </c>
    </row>
    <row r="104" spans="1:16">
      <c r="A104" s="14" t="str">
        <f>'[3]Cumulative Stats'!A154</f>
        <v>Dinkel</v>
      </c>
      <c r="B104" s="14" t="str">
        <f>'[3]Cumulative Stats'!B154</f>
        <v>Cin</v>
      </c>
      <c r="C104" s="14">
        <f>'[3]Cumulative Stats'!C154</f>
        <v>1</v>
      </c>
      <c r="D104" s="14">
        <f>'[3]Cumulative Stats'!D154</f>
        <v>-1</v>
      </c>
      <c r="E104" s="11">
        <f>IF(C104=0,0,D104/C104)</f>
        <v>-1</v>
      </c>
      <c r="F104" s="14">
        <f>'[3]Cumulative Stats'!F154</f>
        <v>-1</v>
      </c>
      <c r="G104" s="14">
        <f>'[3]Cumulative Stats'!G154</f>
        <v>0</v>
      </c>
      <c r="H104" s="14">
        <f>'[3]Cumulative Stats'!H154</f>
        <v>0</v>
      </c>
      <c r="I104" s="14"/>
      <c r="J104" s="14"/>
      <c r="K104" s="14" t="str">
        <f>'[4]Cumulative Stats'!A172</f>
        <v>Peters</v>
      </c>
      <c r="L104" s="14" t="str">
        <f>'[4]Cumulative Stats'!B172</f>
        <v>Cle</v>
      </c>
      <c r="M104" s="14">
        <f>'[4]Cumulative Stats'!C172</f>
        <v>1</v>
      </c>
      <c r="N104" s="14">
        <f>'[4]Cumulative Stats'!D172</f>
        <v>6</v>
      </c>
      <c r="P104" s="15">
        <f>'[4]Cumulative Stats'!F172</f>
        <v>2</v>
      </c>
    </row>
    <row r="105" spans="1:16">
      <c r="A105" s="14" t="str">
        <f>'[7]Cumulative Stats'!A152</f>
        <v>Gray</v>
      </c>
      <c r="B105" s="14" t="str">
        <f>'[7]Cumulative Stats'!B152</f>
        <v>KC</v>
      </c>
      <c r="C105" s="14">
        <f>'[7]Cumulative Stats'!C152</f>
        <v>1</v>
      </c>
      <c r="D105" s="14">
        <f>'[7]Cumulative Stats'!D152</f>
        <v>-1</v>
      </c>
      <c r="E105" s="11">
        <f>IF(C105=0,0,D105/C105)</f>
        <v>-1</v>
      </c>
      <c r="F105" s="14">
        <f>'[7]Cumulative Stats'!F152</f>
        <v>-1</v>
      </c>
      <c r="G105" s="14">
        <f>'[7]Cumulative Stats'!G152</f>
        <v>0</v>
      </c>
      <c r="H105" s="14">
        <f>'[7]Cumulative Stats'!H152</f>
        <v>0</v>
      </c>
      <c r="I105" s="14"/>
      <c r="J105" s="14"/>
      <c r="K105" s="14" t="str">
        <f>'[20]Cumulative Stats'!A176</f>
        <v>Simpson</v>
      </c>
      <c r="L105" s="14" t="str">
        <f>'[20]Cumulative Stats'!B176</f>
        <v>LA</v>
      </c>
      <c r="M105" s="14">
        <f>'[20]Cumulative Stats'!C176</f>
        <v>1</v>
      </c>
      <c r="N105" s="14">
        <f>'[20]Cumulative Stats'!D176</f>
        <v>6</v>
      </c>
      <c r="P105" s="15">
        <f>'[20]Cumulative Stats'!F176</f>
        <v>2</v>
      </c>
    </row>
    <row r="106" spans="1:16">
      <c r="A106" s="14" t="str">
        <f>'[9]Cumulative Stats'!A153</f>
        <v>Fox</v>
      </c>
      <c r="B106" s="14" t="str">
        <f>'[9]Cumulative Stats'!B153</f>
        <v>NE</v>
      </c>
      <c r="C106" s="14">
        <f>'[9]Cumulative Stats'!C153</f>
        <v>1</v>
      </c>
      <c r="D106" s="14">
        <f>'[9]Cumulative Stats'!D153</f>
        <v>-1</v>
      </c>
      <c r="E106" s="11">
        <f>IF(C106=0,0,D106/C106)</f>
        <v>-1</v>
      </c>
      <c r="F106" s="14">
        <f>'[9]Cumulative Stats'!F153</f>
        <v>-1</v>
      </c>
      <c r="G106" s="14">
        <f>'[9]Cumulative Stats'!G153</f>
        <v>0</v>
      </c>
      <c r="H106" s="14">
        <f>'[9]Cumulative Stats'!H153</f>
        <v>0</v>
      </c>
      <c r="I106" s="14"/>
      <c r="J106" s="14"/>
      <c r="K106" t="str">
        <f>'[17]Cumulative Stats'!A174</f>
        <v>Stalls</v>
      </c>
      <c r="L106" t="str">
        <f>'[17]Cumulative Stats'!B174</f>
        <v>Dal</v>
      </c>
      <c r="M106">
        <f>'[17]Cumulative Stats'!C174</f>
        <v>1</v>
      </c>
      <c r="N106">
        <f>'[17]Cumulative Stats'!D174</f>
        <v>5.5</v>
      </c>
      <c r="P106" s="4">
        <f>'[17]Cumulative Stats'!F174</f>
        <v>4</v>
      </c>
    </row>
    <row r="107" spans="1:16">
      <c r="A107" s="14" t="str">
        <f>'[10]Cumulative Stats'!A157</f>
        <v>Taylor</v>
      </c>
      <c r="B107" s="14" t="str">
        <f>'[10]Cumulative Stats'!B157</f>
        <v>NYJ</v>
      </c>
      <c r="C107" s="14">
        <f>'[10]Cumulative Stats'!C157</f>
        <v>1</v>
      </c>
      <c r="D107" s="14">
        <f>'[10]Cumulative Stats'!D157</f>
        <v>-1</v>
      </c>
      <c r="E107" s="11">
        <f>IF(C107=0,0,D107/C107)</f>
        <v>-1</v>
      </c>
      <c r="F107" s="14">
        <f>'[10]Cumulative Stats'!F157</f>
        <v>-1</v>
      </c>
      <c r="G107" s="14">
        <f>'[10]Cumulative Stats'!G157</f>
        <v>0</v>
      </c>
      <c r="H107" s="14">
        <f>'[10]Cumulative Stats'!H157</f>
        <v>0</v>
      </c>
      <c r="I107" s="14"/>
      <c r="J107" s="14"/>
      <c r="K107" s="14" t="str">
        <f>'[12]Cumulative Stats'!A176</f>
        <v>Wagner</v>
      </c>
      <c r="L107" s="14" t="str">
        <f>'[12]Cumulative Stats'!B176</f>
        <v>Pit</v>
      </c>
      <c r="M107" s="14">
        <f>'[12]Cumulative Stats'!C176</f>
        <v>1</v>
      </c>
      <c r="N107" s="14">
        <f>'[12]Cumulative Stats'!D176</f>
        <v>5</v>
      </c>
      <c r="P107" s="15">
        <f>'[12]Cumulative Stats'!F176</f>
        <v>2</v>
      </c>
    </row>
    <row r="108" spans="1:16">
      <c r="A108" s="14" t="str">
        <f>'[4]Cumulative Stats'!A150</f>
        <v>Ambrose</v>
      </c>
      <c r="B108" s="14" t="str">
        <f>'[4]Cumulative Stats'!B150</f>
        <v>Cle</v>
      </c>
      <c r="C108" s="14">
        <f>'[4]Cumulative Stats'!C150</f>
        <v>0</v>
      </c>
      <c r="D108" s="14">
        <f>'[4]Cumulative Stats'!D150</f>
        <v>0</v>
      </c>
      <c r="E108" s="11">
        <f>IF(C108=0,0,D108/C108)</f>
        <v>0</v>
      </c>
      <c r="F108" s="14">
        <f>'[4]Cumulative Stats'!F150</f>
        <v>0</v>
      </c>
      <c r="G108" s="14">
        <f>'[4]Cumulative Stats'!G150</f>
        <v>0</v>
      </c>
      <c r="H108" s="14">
        <f>'[4]Cumulative Stats'!H150</f>
        <v>0</v>
      </c>
      <c r="I108" s="14"/>
      <c r="J108" s="14"/>
      <c r="K108" s="14" t="str">
        <f>'[26]Cumulative Stats'!A172</f>
        <v>Hardman</v>
      </c>
      <c r="L108" s="14" t="str">
        <f>'[26]Cumulative Stats'!B172</f>
        <v>SF</v>
      </c>
      <c r="M108" s="14">
        <f>'[26]Cumulative Stats'!C172</f>
        <v>1</v>
      </c>
      <c r="N108" s="14">
        <f>'[26]Cumulative Stats'!D172</f>
        <v>5</v>
      </c>
      <c r="P108" s="15">
        <f>'[26]Cumulative Stats'!F172</f>
        <v>11.5</v>
      </c>
    </row>
    <row r="109" spans="1:16">
      <c r="A109" s="14" t="str">
        <f>'[7]Cumulative Stats'!A150</f>
        <v>Barbaro</v>
      </c>
      <c r="B109" s="14" t="str">
        <f>'[7]Cumulative Stats'!B150</f>
        <v>KC</v>
      </c>
      <c r="C109" s="14">
        <f>'[7]Cumulative Stats'!C150</f>
        <v>0</v>
      </c>
      <c r="D109" s="14">
        <f>'[7]Cumulative Stats'!D150</f>
        <v>0</v>
      </c>
      <c r="E109" s="11">
        <f>IF(C109=0,0,D109/C109)</f>
        <v>0</v>
      </c>
      <c r="F109" s="14">
        <f>'[7]Cumulative Stats'!F150</f>
        <v>0</v>
      </c>
      <c r="G109" s="14">
        <f>'[7]Cumulative Stats'!G150</f>
        <v>0</v>
      </c>
      <c r="H109" s="14">
        <f>'[7]Cumulative Stats'!H150</f>
        <v>0</v>
      </c>
      <c r="I109" s="14"/>
      <c r="J109" s="14"/>
      <c r="K109" t="str">
        <f>'[2]Cumulative Stats'!A166</f>
        <v>Dokes</v>
      </c>
      <c r="L109" t="str">
        <f>'[2]Cumulative Stats'!B166</f>
        <v>Buf</v>
      </c>
      <c r="M109">
        <f>'[2]Cumulative Stats'!C166</f>
        <v>1</v>
      </c>
      <c r="N109">
        <f>'[2]Cumulative Stats'!D166</f>
        <v>5</v>
      </c>
      <c r="P109" s="4">
        <f>'[2]Cumulative Stats'!F166</f>
        <v>3</v>
      </c>
    </row>
    <row r="110" spans="1:16">
      <c r="A110" s="14" t="str">
        <f>'[19]Cumulative Stats'!A157</f>
        <v>Barzilauskas</v>
      </c>
      <c r="B110" s="14" t="str">
        <f>'[19]Cumulative Stats'!B157</f>
        <v>GB</v>
      </c>
      <c r="C110" s="14">
        <f>'[19]Cumulative Stats'!C157</f>
        <v>0</v>
      </c>
      <c r="D110" s="14">
        <f>'[19]Cumulative Stats'!D157</f>
        <v>0</v>
      </c>
      <c r="E110" s="11">
        <f>IF(C110=0,0,D110/C110)</f>
        <v>0</v>
      </c>
      <c r="F110" s="14">
        <f>'[19]Cumulative Stats'!F157</f>
        <v>0</v>
      </c>
      <c r="G110" s="14">
        <f>'[19]Cumulative Stats'!G157</f>
        <v>0</v>
      </c>
      <c r="H110" s="14">
        <f>'[19]Cumulative Stats'!H157</f>
        <v>0</v>
      </c>
      <c r="I110" s="14"/>
      <c r="J110" s="14"/>
      <c r="K110" s="14" t="str">
        <f>'[3]Cumulative Stats'!A177</f>
        <v>Williams</v>
      </c>
      <c r="L110" s="14" t="str">
        <f>'[3]Cumulative Stats'!B177</f>
        <v>Cin</v>
      </c>
      <c r="M110" s="14">
        <f>'[3]Cumulative Stats'!C177</f>
        <v>1</v>
      </c>
      <c r="N110" s="14">
        <f>'[3]Cumulative Stats'!D177</f>
        <v>5</v>
      </c>
      <c r="P110" s="15">
        <f>'[3]Cumulative Stats'!F177</f>
        <v>3</v>
      </c>
    </row>
    <row r="111" spans="1:16">
      <c r="A111" s="14" t="str">
        <f>'[14]Cumulative Stats'!A150</f>
        <v>Beamon</v>
      </c>
      <c r="B111" s="14" t="str">
        <f>'[14]Cumulative Stats'!B150</f>
        <v>Sea</v>
      </c>
      <c r="C111" s="14">
        <f>'[14]Cumulative Stats'!C150</f>
        <v>0</v>
      </c>
      <c r="D111" s="14">
        <f>'[14]Cumulative Stats'!D150</f>
        <v>0</v>
      </c>
      <c r="E111" s="11">
        <f>IF(C111=0,0,D111/C111)</f>
        <v>0</v>
      </c>
      <c r="F111" s="14">
        <f>'[14]Cumulative Stats'!F150</f>
        <v>0</v>
      </c>
      <c r="G111" s="14">
        <f>'[14]Cumulative Stats'!G150</f>
        <v>0</v>
      </c>
      <c r="H111" s="14">
        <f>'[14]Cumulative Stats'!H150</f>
        <v>0</v>
      </c>
      <c r="I111" s="14"/>
      <c r="J111" s="14"/>
      <c r="K111" s="14" t="str">
        <f>'[21]Cumulative Stats'!A167</f>
        <v>Marshall</v>
      </c>
      <c r="L111" s="14" t="str">
        <f>'[21]Cumulative Stats'!B167</f>
        <v>Min</v>
      </c>
      <c r="M111" s="14">
        <f>'[21]Cumulative Stats'!C167</f>
        <v>1</v>
      </c>
      <c r="N111" s="14">
        <f>'[21]Cumulative Stats'!D167</f>
        <v>5</v>
      </c>
      <c r="P111" s="15">
        <f>'[21]Cumulative Stats'!F167</f>
        <v>5</v>
      </c>
    </row>
    <row r="112" spans="1:16">
      <c r="A112" s="14" t="str">
        <f>'[9]Cumulative Stats'!A150</f>
        <v>Beaudoin</v>
      </c>
      <c r="B112" s="14" t="str">
        <f>'[9]Cumulative Stats'!B150</f>
        <v>NE</v>
      </c>
      <c r="C112" s="14">
        <f>'[9]Cumulative Stats'!C150</f>
        <v>0</v>
      </c>
      <c r="D112" s="14">
        <f>'[9]Cumulative Stats'!D150</f>
        <v>0</v>
      </c>
      <c r="E112" s="11">
        <f>IF(C112=0,0,D112/C112)</f>
        <v>0</v>
      </c>
      <c r="F112" s="14">
        <f>'[9]Cumulative Stats'!F150</f>
        <v>0</v>
      </c>
      <c r="G112" s="14">
        <f>'[9]Cumulative Stats'!G150</f>
        <v>0</v>
      </c>
      <c r="H112" s="14">
        <f>'[9]Cumulative Stats'!H150</f>
        <v>0</v>
      </c>
      <c r="I112" s="14"/>
      <c r="J112" s="14"/>
      <c r="K112" t="str">
        <f>'[16]Cumulative Stats'!A172</f>
        <v>Osborne</v>
      </c>
      <c r="L112" t="str">
        <f>'[16]Cumulative Stats'!B172</f>
        <v>Chi</v>
      </c>
      <c r="M112">
        <f>'[16]Cumulative Stats'!C172</f>
        <v>1</v>
      </c>
      <c r="N112">
        <f>'[16]Cumulative Stats'!D172</f>
        <v>4</v>
      </c>
      <c r="P112" s="4">
        <f>'[16]Cumulative Stats'!F172</f>
        <v>4</v>
      </c>
    </row>
    <row r="113" spans="1:16">
      <c r="A113" s="14" t="str">
        <f>'[24]Cumulative Stats'!A155</f>
        <v>Bergey</v>
      </c>
      <c r="B113" s="14" t="str">
        <f>'[24]Cumulative Stats'!B155</f>
        <v>Phi</v>
      </c>
      <c r="C113" s="14">
        <f>'[24]Cumulative Stats'!C155</f>
        <v>0</v>
      </c>
      <c r="D113" s="14">
        <f>'[24]Cumulative Stats'!D155</f>
        <v>0</v>
      </c>
      <c r="E113" s="11">
        <f>IF(C113=0,0,D113/C113)</f>
        <v>0</v>
      </c>
      <c r="F113" s="14">
        <f>'[24]Cumulative Stats'!F155</f>
        <v>0</v>
      </c>
      <c r="G113" s="14">
        <f>'[24]Cumulative Stats'!G155</f>
        <v>0</v>
      </c>
      <c r="H113" s="14">
        <f>'[24]Cumulative Stats'!H155</f>
        <v>0</v>
      </c>
      <c r="I113" s="14"/>
      <c r="J113" s="14"/>
      <c r="K113" s="14" t="str">
        <f>'[24]Cumulative Stats'!A172</f>
        <v>Hairston</v>
      </c>
      <c r="L113" s="14" t="str">
        <f>'[24]Cumulative Stats'!B172</f>
        <v>Phi</v>
      </c>
      <c r="M113" s="14">
        <f>'[24]Cumulative Stats'!C172</f>
        <v>1</v>
      </c>
      <c r="N113" s="14">
        <f>'[24]Cumulative Stats'!D172</f>
        <v>4</v>
      </c>
      <c r="P113" s="15">
        <f>'[24]Cumulative Stats'!F172</f>
        <v>6</v>
      </c>
    </row>
    <row r="114" spans="1:16">
      <c r="A114" s="14" t="str">
        <f>'[21]Cumulative Stats'!A150</f>
        <v>Blair</v>
      </c>
      <c r="B114" s="14" t="str">
        <f>'[21]Cumulative Stats'!B150</f>
        <v>Min</v>
      </c>
      <c r="C114" s="14">
        <f>'[21]Cumulative Stats'!C150</f>
        <v>0</v>
      </c>
      <c r="D114" s="14">
        <f>'[21]Cumulative Stats'!D150</f>
        <v>0</v>
      </c>
      <c r="E114" s="11">
        <f>IF(C114=0,0,D114/C114)</f>
        <v>0</v>
      </c>
      <c r="F114" s="14">
        <f>'[21]Cumulative Stats'!F150</f>
        <v>0</v>
      </c>
      <c r="G114" s="14">
        <f>'[21]Cumulative Stats'!G150</f>
        <v>0</v>
      </c>
      <c r="H114" s="14">
        <f>'[21]Cumulative Stats'!H150</f>
        <v>0</v>
      </c>
      <c r="I114" s="14"/>
      <c r="J114" s="14"/>
      <c r="K114" s="14" t="str">
        <f>'[13]Cumulative Stats'!A186</f>
        <v>Middleton</v>
      </c>
      <c r="L114" s="14" t="str">
        <f>'[13]Cumulative Stats'!B186</f>
        <v>SD</v>
      </c>
      <c r="M114" s="14">
        <f>'[13]Cumulative Stats'!C186</f>
        <v>1</v>
      </c>
      <c r="N114" s="14">
        <f>'[13]Cumulative Stats'!D186</f>
        <v>4</v>
      </c>
      <c r="P114" s="15">
        <f>'[13]Cumulative Stats'!F186</f>
        <v>1</v>
      </c>
    </row>
    <row r="115" spans="1:16">
      <c r="A115" s="14" t="str">
        <f>'[8]Cumulative Stats'!A152</f>
        <v>Bokamper</v>
      </c>
      <c r="B115" s="14" t="str">
        <f>'[8]Cumulative Stats'!B152</f>
        <v>Mia</v>
      </c>
      <c r="C115" s="14">
        <f>'[8]Cumulative Stats'!C152</f>
        <v>0</v>
      </c>
      <c r="D115" s="14">
        <f>'[8]Cumulative Stats'!D152</f>
        <v>0</v>
      </c>
      <c r="E115" s="11">
        <f>IF(C115=0,0,D115/C115)</f>
        <v>0</v>
      </c>
      <c r="F115" s="14">
        <f>'[8]Cumulative Stats'!F152</f>
        <v>0</v>
      </c>
      <c r="G115" s="14">
        <f>'[8]Cumulative Stats'!G152</f>
        <v>0</v>
      </c>
      <c r="H115" s="14">
        <f>'[8]Cumulative Stats'!H152</f>
        <v>0</v>
      </c>
      <c r="I115" s="14"/>
      <c r="J115" s="14"/>
      <c r="K115" s="14" t="str">
        <f>'[26]Cumulative Stats'!A177</f>
        <v>Webb</v>
      </c>
      <c r="L115" s="14" t="str">
        <f>'[26]Cumulative Stats'!B177</f>
        <v>SF</v>
      </c>
      <c r="M115" s="14">
        <f>'[26]Cumulative Stats'!C177</f>
        <v>1</v>
      </c>
      <c r="N115" s="14">
        <f>'[26]Cumulative Stats'!D177</f>
        <v>4</v>
      </c>
      <c r="P115" s="15">
        <f>'[26]Cumulative Stats'!F177</f>
        <v>4</v>
      </c>
    </row>
    <row r="116" spans="1:16">
      <c r="A116" t="str">
        <f>'[18]Cumulative Stats'!A155</f>
        <v>Bradley</v>
      </c>
      <c r="B116" t="str">
        <f>'[18]Cumulative Stats'!B155</f>
        <v>Det</v>
      </c>
      <c r="C116">
        <f>'[18]Cumulative Stats'!C155</f>
        <v>0</v>
      </c>
      <c r="D116">
        <f>'[18]Cumulative Stats'!D155</f>
        <v>0</v>
      </c>
      <c r="E116" s="11">
        <f>IF(C116=0,0,D116/C116)</f>
        <v>0</v>
      </c>
      <c r="F116">
        <f>'[18]Cumulative Stats'!F155</f>
        <v>0</v>
      </c>
      <c r="G116">
        <f>'[18]Cumulative Stats'!G155</f>
        <v>0</v>
      </c>
      <c r="H116">
        <f>'[18]Cumulative Stats'!H155</f>
        <v>0</v>
      </c>
      <c r="I116" s="14"/>
      <c r="J116" s="14"/>
      <c r="K116" s="14" t="str">
        <f>'[19]Cumulative Stats'!A172</f>
        <v>Barber</v>
      </c>
      <c r="L116" s="14" t="str">
        <f>'[19]Cumulative Stats'!B172</f>
        <v>GB</v>
      </c>
      <c r="M116" s="14">
        <f>'[19]Cumulative Stats'!C172</f>
        <v>1</v>
      </c>
      <c r="N116" s="14">
        <f>'[19]Cumulative Stats'!D172</f>
        <v>3</v>
      </c>
      <c r="P116" s="15">
        <f>'[19]Cumulative Stats'!F172</f>
        <v>2</v>
      </c>
    </row>
    <row r="117" spans="1:16">
      <c r="A117" s="14" t="str">
        <f>'[6]Cumulative Stats'!A152</f>
        <v>Brazile</v>
      </c>
      <c r="B117" s="14" t="str">
        <f>'[6]Cumulative Stats'!B152</f>
        <v>Hou</v>
      </c>
      <c r="C117" s="14">
        <f>'[6]Cumulative Stats'!C152</f>
        <v>0</v>
      </c>
      <c r="D117" s="14">
        <f>'[6]Cumulative Stats'!D152</f>
        <v>0</v>
      </c>
      <c r="E117" s="11">
        <f>IF(C117=0,0,D117/C117)</f>
        <v>0</v>
      </c>
      <c r="F117" s="14">
        <f>'[6]Cumulative Stats'!F152</f>
        <v>0</v>
      </c>
      <c r="G117" s="14">
        <f>'[6]Cumulative Stats'!G152</f>
        <v>0</v>
      </c>
      <c r="H117" s="14">
        <f>'[6]Cumulative Stats'!H152</f>
        <v>0</v>
      </c>
      <c r="I117" s="14"/>
      <c r="J117" s="14"/>
      <c r="K117" t="str">
        <f>'[8]Cumulative Stats'!A174</f>
        <v>Matheson</v>
      </c>
      <c r="L117" t="str">
        <f>'[8]Cumulative Stats'!B174</f>
        <v>Mia</v>
      </c>
      <c r="M117">
        <f>'[8]Cumulative Stats'!C174</f>
        <v>1</v>
      </c>
      <c r="N117">
        <f>'[8]Cumulative Stats'!D174</f>
        <v>2</v>
      </c>
      <c r="P117" s="4">
        <f>'[8]Cumulative Stats'!F174</f>
        <v>1.5</v>
      </c>
    </row>
    <row r="118" spans="1:16">
      <c r="A118" s="14" t="str">
        <f>'[3]Cumulative Stats'!A152</f>
        <v>Breeden</v>
      </c>
      <c r="B118" s="14" t="str">
        <f>'[3]Cumulative Stats'!B152</f>
        <v>Cin</v>
      </c>
      <c r="C118" s="14">
        <f>'[3]Cumulative Stats'!C152</f>
        <v>0</v>
      </c>
      <c r="D118" s="14">
        <f>'[3]Cumulative Stats'!D152</f>
        <v>0</v>
      </c>
      <c r="E118" s="11">
        <f>IF(C118=0,0,D118/C118)</f>
        <v>0</v>
      </c>
      <c r="F118" s="14">
        <f>'[3]Cumulative Stats'!F152</f>
        <v>0</v>
      </c>
      <c r="G118" s="14">
        <f>'[3]Cumulative Stats'!G152</f>
        <v>0</v>
      </c>
      <c r="H118" s="14">
        <f>'[3]Cumulative Stats'!H152</f>
        <v>0</v>
      </c>
      <c r="I118" s="14"/>
      <c r="J118" s="14"/>
      <c r="K118" s="14" t="str">
        <f>'[4]Cumulative Stats'!A175</f>
        <v>St.Clair</v>
      </c>
      <c r="L118" s="14" t="str">
        <f>'[4]Cumulative Stats'!B175</f>
        <v>Cle</v>
      </c>
      <c r="M118" s="14">
        <f>'[4]Cumulative Stats'!C175</f>
        <v>1</v>
      </c>
      <c r="N118" s="14">
        <f>'[4]Cumulative Stats'!D175</f>
        <v>0</v>
      </c>
      <c r="P118" s="15">
        <f>'[4]Cumulative Stats'!F175</f>
        <v>5</v>
      </c>
    </row>
    <row r="119" spans="1:16">
      <c r="A119" s="14" t="str">
        <f>'[17]Cumulative Stats'!A151</f>
        <v>Breunig</v>
      </c>
      <c r="B119" s="14" t="str">
        <f>'[17]Cumulative Stats'!B151</f>
        <v>Dal</v>
      </c>
      <c r="C119" s="14">
        <f>'[17]Cumulative Stats'!C151</f>
        <v>0</v>
      </c>
      <c r="D119" s="14">
        <f>'[17]Cumulative Stats'!D151</f>
        <v>0</v>
      </c>
      <c r="E119" s="11">
        <f>IF(C119=0,0,D119/C119)</f>
        <v>0</v>
      </c>
      <c r="F119" s="14">
        <f>'[17]Cumulative Stats'!F151</f>
        <v>0</v>
      </c>
      <c r="G119" s="14">
        <f>'[17]Cumulative Stats'!G151</f>
        <v>0</v>
      </c>
      <c r="H119" s="14">
        <f>'[17]Cumulative Stats'!H151</f>
        <v>0</v>
      </c>
      <c r="I119" s="14"/>
      <c r="J119" s="14"/>
      <c r="K119" s="14" t="str">
        <f>'[19]Cumulative Stats'!A179</f>
        <v>Weaver</v>
      </c>
      <c r="L119" s="14" t="str">
        <f>'[19]Cumulative Stats'!B179</f>
        <v>GB</v>
      </c>
      <c r="M119" s="14">
        <f>'[19]Cumulative Stats'!C179</f>
        <v>0.5</v>
      </c>
      <c r="N119" s="14">
        <f>'[19]Cumulative Stats'!D179</f>
        <v>7</v>
      </c>
      <c r="P119" s="15">
        <f>'[19]Cumulative Stats'!F179</f>
        <v>1</v>
      </c>
    </row>
    <row r="120" spans="1:16">
      <c r="A120" s="14" t="str">
        <f>'[11]Cumulative Stats'!A152</f>
        <v>Brown</v>
      </c>
      <c r="B120" s="14" t="str">
        <f>'[11]Cumulative Stats'!B152</f>
        <v>Oak</v>
      </c>
      <c r="C120" s="14">
        <f>'[11]Cumulative Stats'!C152</f>
        <v>0</v>
      </c>
      <c r="D120" s="14">
        <f>'[11]Cumulative Stats'!D152</f>
        <v>0</v>
      </c>
      <c r="E120" s="11">
        <f>IF(C120=0,0,D120/C120)</f>
        <v>0</v>
      </c>
      <c r="F120" s="14">
        <f>'[11]Cumulative Stats'!F152</f>
        <v>0</v>
      </c>
      <c r="G120" s="14">
        <f>'[11]Cumulative Stats'!G152</f>
        <v>0</v>
      </c>
      <c r="H120" s="14">
        <f>'[11]Cumulative Stats'!H152</f>
        <v>0</v>
      </c>
      <c r="I120" s="14"/>
      <c r="J120" s="14"/>
      <c r="K120" t="str">
        <f>'[27]Cumulative Stats'!A171</f>
        <v>Lewis</v>
      </c>
      <c r="L120" t="str">
        <f>'[27]Cumulative Stats'!B171</f>
        <v>TB</v>
      </c>
      <c r="M120">
        <f>'[27]Cumulative Stats'!C171</f>
        <v>0.5</v>
      </c>
      <c r="N120">
        <f>'[27]Cumulative Stats'!D171</f>
        <v>6.5</v>
      </c>
      <c r="P120" s="4">
        <f>'[27]Cumulative Stats'!F171</f>
        <v>1.5</v>
      </c>
    </row>
    <row r="121" spans="1:16">
      <c r="A121" s="14" t="str">
        <f>'[14]Cumulative Stats'!A151</f>
        <v>Brown</v>
      </c>
      <c r="B121" s="14" t="str">
        <f>'[14]Cumulative Stats'!B151</f>
        <v>Sea</v>
      </c>
      <c r="C121" s="14">
        <f>'[14]Cumulative Stats'!C151</f>
        <v>0</v>
      </c>
      <c r="D121" s="14">
        <f>'[14]Cumulative Stats'!D151</f>
        <v>0</v>
      </c>
      <c r="E121" s="11">
        <f>IF(C121=0,0,D121/C121)</f>
        <v>0</v>
      </c>
      <c r="F121" s="14">
        <f>'[14]Cumulative Stats'!F151</f>
        <v>0</v>
      </c>
      <c r="G121" s="14">
        <f>'[14]Cumulative Stats'!G151</f>
        <v>0</v>
      </c>
      <c r="H121" s="14">
        <f>'[14]Cumulative Stats'!H151</f>
        <v>0</v>
      </c>
      <c r="I121" s="14"/>
      <c r="J121" s="14"/>
      <c r="K121" t="str">
        <f>'[10]Cumulative Stats'!A166</f>
        <v>Hennessy</v>
      </c>
      <c r="L121" t="str">
        <f>'[10]Cumulative Stats'!B166</f>
        <v>NYJ</v>
      </c>
      <c r="M121">
        <f>'[10]Cumulative Stats'!C166</f>
        <v>0.5</v>
      </c>
      <c r="N121">
        <f>'[10]Cumulative Stats'!D166</f>
        <v>6.5</v>
      </c>
      <c r="P121" s="4">
        <f>'[10]Cumulative Stats'!F166</f>
        <v>1</v>
      </c>
    </row>
    <row r="122" spans="1:16">
      <c r="A122" t="str">
        <f>'[16]Cumulative Stats'!A151</f>
        <v>Buffone</v>
      </c>
      <c r="B122" t="str">
        <f>'[16]Cumulative Stats'!B151</f>
        <v>Chi</v>
      </c>
      <c r="C122">
        <f>'[16]Cumulative Stats'!C151</f>
        <v>0</v>
      </c>
      <c r="D122">
        <f>'[16]Cumulative Stats'!D151</f>
        <v>0</v>
      </c>
      <c r="E122" s="11">
        <f>IF(C122=0,0,D122/C122)</f>
        <v>0</v>
      </c>
      <c r="F122">
        <f>'[16]Cumulative Stats'!F151</f>
        <v>0</v>
      </c>
      <c r="G122">
        <f>'[16]Cumulative Stats'!G151</f>
        <v>0</v>
      </c>
      <c r="H122">
        <f>'[16]Cumulative Stats'!H151</f>
        <v>0</v>
      </c>
      <c r="I122" s="14"/>
      <c r="J122" s="14"/>
      <c r="K122" s="14" t="str">
        <f>'[10]Cumulative Stats'!A168</f>
        <v>Keller</v>
      </c>
      <c r="L122" s="14" t="str">
        <f>'[10]Cumulative Stats'!B168</f>
        <v>NYJ</v>
      </c>
      <c r="M122" s="14">
        <f>'[10]Cumulative Stats'!C168</f>
        <v>0.5</v>
      </c>
      <c r="N122" s="14">
        <f>'[10]Cumulative Stats'!D168</f>
        <v>6.5</v>
      </c>
      <c r="P122" s="15">
        <f>'[10]Cumulative Stats'!F168</f>
        <v>2</v>
      </c>
    </row>
    <row r="123" spans="1:16">
      <c r="A123" s="14" t="str">
        <f>'[26]Cumulative Stats'!A152</f>
        <v>Bunz</v>
      </c>
      <c r="B123" s="14" t="str">
        <f>'[26]Cumulative Stats'!B152</f>
        <v>SF</v>
      </c>
      <c r="C123" s="14">
        <f>'[26]Cumulative Stats'!C152</f>
        <v>0</v>
      </c>
      <c r="D123" s="14">
        <f>'[26]Cumulative Stats'!D152</f>
        <v>0</v>
      </c>
      <c r="E123" s="11">
        <f>IF(C123=0,0,D123/C123)</f>
        <v>0</v>
      </c>
      <c r="F123" s="14">
        <f>'[26]Cumulative Stats'!F152</f>
        <v>0</v>
      </c>
      <c r="G123" s="14">
        <f>'[26]Cumulative Stats'!G152</f>
        <v>0</v>
      </c>
      <c r="H123" s="14">
        <f>'[26]Cumulative Stats'!H152</f>
        <v>0</v>
      </c>
      <c r="I123" s="14"/>
      <c r="J123" s="14"/>
      <c r="K123" s="14" t="str">
        <f>'[21]Cumulative Stats'!A170</f>
        <v>White,J</v>
      </c>
      <c r="L123" s="14" t="str">
        <f>'[21]Cumulative Stats'!B170</f>
        <v>Min</v>
      </c>
      <c r="M123" s="14">
        <f>'[21]Cumulative Stats'!C170</f>
        <v>0.5</v>
      </c>
      <c r="N123" s="14">
        <f>'[21]Cumulative Stats'!D170</f>
        <v>6</v>
      </c>
      <c r="P123" s="15">
        <f>'[21]Cumulative Stats'!F170</f>
        <v>4</v>
      </c>
    </row>
    <row r="124" spans="1:16">
      <c r="A124" t="str">
        <f>'[18]Cumulative Stats'!A156</f>
        <v>Burns</v>
      </c>
      <c r="B124" t="str">
        <f>'[18]Cumulative Stats'!B156</f>
        <v>Det</v>
      </c>
      <c r="C124">
        <f>'[18]Cumulative Stats'!C156</f>
        <v>0</v>
      </c>
      <c r="D124">
        <f>'[18]Cumulative Stats'!D156</f>
        <v>0</v>
      </c>
      <c r="E124" s="11">
        <f>IF(C124=0,0,D124/C124)</f>
        <v>0</v>
      </c>
      <c r="F124">
        <f>'[18]Cumulative Stats'!F156</f>
        <v>0</v>
      </c>
      <c r="G124">
        <f>'[18]Cumulative Stats'!G156</f>
        <v>0</v>
      </c>
      <c r="H124">
        <f>'[18]Cumulative Stats'!H156</f>
        <v>0</v>
      </c>
      <c r="I124" s="14"/>
      <c r="J124" s="14"/>
      <c r="K124" s="14" t="str">
        <f>'[1]Cumulative Stats'!A167</f>
        <v>Dutton</v>
      </c>
      <c r="L124" s="14" t="str">
        <f>'[1]Cumulative Stats'!B167</f>
        <v>Bal</v>
      </c>
      <c r="M124" s="14">
        <f>'[1]Cumulative Stats'!C167</f>
        <v>0.5</v>
      </c>
      <c r="N124" s="14">
        <f>'[1]Cumulative Stats'!D167</f>
        <v>5.5</v>
      </c>
      <c r="P124" s="15">
        <f>'[1]Cumulative Stats'!F167</f>
        <v>6</v>
      </c>
    </row>
    <row r="125" spans="1:16">
      <c r="A125" s="14" t="str">
        <f>'[28]Cumulative Stats'!A150</f>
        <v>Butz</v>
      </c>
      <c r="B125" s="14" t="str">
        <f>'[28]Cumulative Stats'!B150</f>
        <v>Was</v>
      </c>
      <c r="C125" s="14">
        <f>'[28]Cumulative Stats'!C150</f>
        <v>0</v>
      </c>
      <c r="D125" s="14">
        <f>'[28]Cumulative Stats'!D150</f>
        <v>0</v>
      </c>
      <c r="E125" s="11">
        <f>IF(C125=0,0,D125/C125)</f>
        <v>0</v>
      </c>
      <c r="F125" s="14">
        <f>'[28]Cumulative Stats'!F150</f>
        <v>0</v>
      </c>
      <c r="G125" s="14">
        <f>'[28]Cumulative Stats'!G150</f>
        <v>0</v>
      </c>
      <c r="H125" s="14">
        <f>'[28]Cumulative Stats'!H150</f>
        <v>0</v>
      </c>
      <c r="I125" s="14"/>
      <c r="J125" s="14"/>
      <c r="K125" t="str">
        <f>'[5]Cumulative Stats'!A173</f>
        <v>Rizzo</v>
      </c>
      <c r="L125" t="str">
        <f>'[5]Cumulative Stats'!B173</f>
        <v>Den</v>
      </c>
      <c r="M125">
        <f>'[5]Cumulative Stats'!C173</f>
        <v>0.5</v>
      </c>
      <c r="N125">
        <f>'[5]Cumulative Stats'!D173</f>
        <v>5.5</v>
      </c>
      <c r="P125" s="4">
        <f>'[5]Cumulative Stats'!F173</f>
        <v>2</v>
      </c>
    </row>
    <row r="126" spans="1:16">
      <c r="A126" t="str">
        <f>'[15]Cumulative Stats'!A150</f>
        <v>Byas</v>
      </c>
      <c r="B126" t="str">
        <f>'[15]Cumulative Stats'!B150</f>
        <v>Atl</v>
      </c>
      <c r="C126">
        <f>'[15]Cumulative Stats'!C150</f>
        <v>0</v>
      </c>
      <c r="D126">
        <f>'[15]Cumulative Stats'!D150</f>
        <v>0</v>
      </c>
      <c r="E126" s="11">
        <f>IF(C126=0,0,D126/C126)</f>
        <v>0</v>
      </c>
      <c r="F126">
        <f>'[15]Cumulative Stats'!F150</f>
        <v>0</v>
      </c>
      <c r="G126">
        <f>'[15]Cumulative Stats'!G150</f>
        <v>0</v>
      </c>
      <c r="H126">
        <f>'[15]Cumulative Stats'!H150</f>
        <v>0</v>
      </c>
      <c r="I126" s="14"/>
      <c r="J126" s="14"/>
      <c r="K126" s="14" t="str">
        <f>'[9]Cumulative Stats'!A166</f>
        <v>Hamilton</v>
      </c>
      <c r="L126" s="14" t="str">
        <f>'[9]Cumulative Stats'!B166</f>
        <v>NE</v>
      </c>
      <c r="M126" s="14">
        <f>'[9]Cumulative Stats'!C166</f>
        <v>0.5</v>
      </c>
      <c r="N126" s="14">
        <f>'[9]Cumulative Stats'!D166</f>
        <v>5.5</v>
      </c>
      <c r="P126" s="15">
        <f>'[9]Cumulative Stats'!F166</f>
        <v>5</v>
      </c>
    </row>
    <row r="127" spans="1:16">
      <c r="A127" s="14" t="str">
        <f>'[8]Cumulative Stats'!A153</f>
        <v>Chambers</v>
      </c>
      <c r="B127" s="14" t="str">
        <f>'[8]Cumulative Stats'!B153</f>
        <v>Mia</v>
      </c>
      <c r="C127" s="14">
        <f>'[8]Cumulative Stats'!C153</f>
        <v>0</v>
      </c>
      <c r="D127" s="14">
        <f>'[8]Cumulative Stats'!D153</f>
        <v>0</v>
      </c>
      <c r="E127" s="11">
        <f>IF(C127=0,0,D127/C127)</f>
        <v>0</v>
      </c>
      <c r="F127" s="14">
        <f>'[8]Cumulative Stats'!F153</f>
        <v>0</v>
      </c>
      <c r="G127" s="14">
        <f>'[8]Cumulative Stats'!G153</f>
        <v>0</v>
      </c>
      <c r="H127" s="14">
        <f>'[8]Cumulative Stats'!H153</f>
        <v>0</v>
      </c>
      <c r="I127" s="14"/>
      <c r="J127" s="14"/>
      <c r="K127" t="str">
        <f>'[14]Cumulative Stats'!A170</f>
        <v>Sandifer</v>
      </c>
      <c r="L127" t="str">
        <f>'[14]Cumulative Stats'!B170</f>
        <v>Sea</v>
      </c>
      <c r="M127">
        <f>'[14]Cumulative Stats'!C170</f>
        <v>0.5</v>
      </c>
      <c r="N127">
        <f>'[14]Cumulative Stats'!D170</f>
        <v>5.5</v>
      </c>
      <c r="P127" s="4">
        <f>'[14]Cumulative Stats'!F170</f>
        <v>1</v>
      </c>
    </row>
    <row r="128" spans="1:16">
      <c r="A128" s="14" t="str">
        <f>'[2]Cumulative Stats'!A151</f>
        <v>Clark</v>
      </c>
      <c r="B128" s="14" t="str">
        <f>'[2]Cumulative Stats'!B151</f>
        <v>Buf</v>
      </c>
      <c r="C128" s="14">
        <f>'[2]Cumulative Stats'!C151</f>
        <v>0</v>
      </c>
      <c r="D128" s="14">
        <f>'[2]Cumulative Stats'!D151</f>
        <v>0</v>
      </c>
      <c r="E128" s="11">
        <f>IF(C128=0,0,D128/C128)</f>
        <v>0</v>
      </c>
      <c r="F128" s="14">
        <f>'[2]Cumulative Stats'!F151</f>
        <v>0</v>
      </c>
      <c r="G128" s="14">
        <f>'[2]Cumulative Stats'!G151</f>
        <v>0</v>
      </c>
      <c r="H128" s="14">
        <f>'[2]Cumulative Stats'!H151</f>
        <v>0</v>
      </c>
      <c r="I128" s="14"/>
      <c r="J128" s="14"/>
      <c r="K128" s="14" t="str">
        <f>'[9]Cumulative Stats'!A165</f>
        <v>Bishop</v>
      </c>
      <c r="L128" s="14" t="str">
        <f>'[9]Cumulative Stats'!B165</f>
        <v>NE</v>
      </c>
      <c r="M128" s="14">
        <f>'[9]Cumulative Stats'!C165</f>
        <v>0.5</v>
      </c>
      <c r="N128" s="14">
        <f>'[9]Cumulative Stats'!D165</f>
        <v>5</v>
      </c>
      <c r="P128" s="15">
        <f>'[9]Cumulative Stats'!F165</f>
        <v>7</v>
      </c>
    </row>
    <row r="129" spans="1:16">
      <c r="A129" t="str">
        <f>'[3]Cumulative Stats'!A153</f>
        <v>Cobb</v>
      </c>
      <c r="B129" t="str">
        <f>'[3]Cumulative Stats'!B153</f>
        <v>Cin</v>
      </c>
      <c r="C129">
        <f>'[3]Cumulative Stats'!C153</f>
        <v>0</v>
      </c>
      <c r="D129">
        <f>'[3]Cumulative Stats'!D153</f>
        <v>0</v>
      </c>
      <c r="E129" s="11">
        <f>IF(C129=0,0,D129/C129)</f>
        <v>0</v>
      </c>
      <c r="F129">
        <f>'[3]Cumulative Stats'!F153</f>
        <v>0</v>
      </c>
      <c r="G129">
        <f>'[3]Cumulative Stats'!G153</f>
        <v>0</v>
      </c>
      <c r="H129">
        <f>'[3]Cumulative Stats'!H153</f>
        <v>0</v>
      </c>
      <c r="I129" s="14"/>
      <c r="J129" s="14"/>
      <c r="K129" s="14" t="str">
        <f>'[6]Cumulative Stats'!A168</f>
        <v>Brazile</v>
      </c>
      <c r="L129" s="14" t="str">
        <f>'[6]Cumulative Stats'!B168</f>
        <v>Hou</v>
      </c>
      <c r="M129" s="14">
        <f>'[6]Cumulative Stats'!C168</f>
        <v>0.5</v>
      </c>
      <c r="N129" s="14">
        <f>'[6]Cumulative Stats'!D168</f>
        <v>4.5</v>
      </c>
      <c r="P129" s="15">
        <f>'[6]Cumulative Stats'!F168</f>
        <v>5</v>
      </c>
    </row>
    <row r="130" spans="1:16">
      <c r="A130" t="str">
        <f>'[17]Cumulative Stats'!A152</f>
        <v>Cole</v>
      </c>
      <c r="B130" t="str">
        <f>'[17]Cumulative Stats'!B152</f>
        <v>Dal</v>
      </c>
      <c r="C130">
        <f>'[17]Cumulative Stats'!C152</f>
        <v>0</v>
      </c>
      <c r="D130">
        <f>'[17]Cumulative Stats'!D152</f>
        <v>0</v>
      </c>
      <c r="E130" s="11">
        <f>IF(C130=0,0,D130/C130)</f>
        <v>0</v>
      </c>
      <c r="F130">
        <f>'[17]Cumulative Stats'!F152</f>
        <v>0</v>
      </c>
      <c r="G130">
        <f>'[17]Cumulative Stats'!G152</f>
        <v>0</v>
      </c>
      <c r="H130">
        <f>'[17]Cumulative Stats'!H152</f>
        <v>0</v>
      </c>
      <c r="I130" s="14"/>
      <c r="J130" s="14"/>
      <c r="K130" s="14" t="str">
        <f>'[9]Cumulative Stats'!A170</f>
        <v>Nelson</v>
      </c>
      <c r="L130" s="14" t="str">
        <f>'[9]Cumulative Stats'!B170</f>
        <v>NE</v>
      </c>
      <c r="M130" s="14">
        <f>'[9]Cumulative Stats'!C170</f>
        <v>0.5</v>
      </c>
      <c r="N130" s="14">
        <f>'[9]Cumulative Stats'!D170</f>
        <v>4.5</v>
      </c>
      <c r="P130" s="15">
        <f>'[9]Cumulative Stats'!F170</f>
        <v>1</v>
      </c>
    </row>
    <row r="131" spans="1:16">
      <c r="A131" s="14" t="str">
        <f>'[11]Cumulative Stats'!A153</f>
        <v>Colzie</v>
      </c>
      <c r="B131" s="14" t="str">
        <f>'[11]Cumulative Stats'!B153</f>
        <v>Oak</v>
      </c>
      <c r="C131" s="14">
        <f>'[11]Cumulative Stats'!C153</f>
        <v>0</v>
      </c>
      <c r="D131" s="14">
        <f>'[11]Cumulative Stats'!D153</f>
        <v>0</v>
      </c>
      <c r="E131" s="11">
        <f>IF(C131=0,0,D131/C131)</f>
        <v>0</v>
      </c>
      <c r="F131" s="14">
        <f>'[11]Cumulative Stats'!F153</f>
        <v>0</v>
      </c>
      <c r="G131" s="14">
        <f>'[11]Cumulative Stats'!G153</f>
        <v>0</v>
      </c>
      <c r="H131" s="14">
        <f>'[11]Cumulative Stats'!H153</f>
        <v>0</v>
      </c>
      <c r="I131" s="14"/>
      <c r="J131" s="14"/>
      <c r="K131" t="str">
        <f>'[25]Cumulative Stats'!A186</f>
        <v>Zook</v>
      </c>
      <c r="L131" t="str">
        <f>'[25]Cumulative Stats'!B186</f>
        <v>StL</v>
      </c>
      <c r="M131">
        <f>'[25]Cumulative Stats'!C186</f>
        <v>0.5</v>
      </c>
      <c r="N131">
        <f>'[25]Cumulative Stats'!D186</f>
        <v>4.5</v>
      </c>
      <c r="P131" s="4">
        <f>'[25]Cumulative Stats'!F186</f>
        <v>5</v>
      </c>
    </row>
    <row r="132" spans="1:16">
      <c r="A132" s="14" t="str">
        <f>'[9]Cumulative Stats'!A152</f>
        <v>Conn</v>
      </c>
      <c r="B132" s="14" t="str">
        <f>'[9]Cumulative Stats'!B152</f>
        <v>NE</v>
      </c>
      <c r="C132" s="14">
        <f>'[9]Cumulative Stats'!C152</f>
        <v>0</v>
      </c>
      <c r="D132" s="14">
        <f>'[9]Cumulative Stats'!D152</f>
        <v>0</v>
      </c>
      <c r="E132" s="11">
        <f>IF(C132=0,0,D132/C132)</f>
        <v>0</v>
      </c>
      <c r="F132" s="14">
        <f>'[9]Cumulative Stats'!F152</f>
        <v>0</v>
      </c>
      <c r="G132" s="14">
        <f>'[9]Cumulative Stats'!G152</f>
        <v>0</v>
      </c>
      <c r="H132" s="14">
        <f>'[9]Cumulative Stats'!H152</f>
        <v>0</v>
      </c>
      <c r="I132" s="14"/>
      <c r="J132" s="14"/>
      <c r="K132" t="str">
        <f>'[12]Cumulative Stats'!A174</f>
        <v>Shell</v>
      </c>
      <c r="L132" t="str">
        <f>'[12]Cumulative Stats'!B174</f>
        <v>Pit</v>
      </c>
      <c r="M132">
        <f>'[12]Cumulative Stats'!C174</f>
        <v>0.5</v>
      </c>
      <c r="N132">
        <f>'[12]Cumulative Stats'!D174</f>
        <v>4</v>
      </c>
      <c r="P132" s="4">
        <f>'[12]Cumulative Stats'!F174</f>
        <v>3</v>
      </c>
    </row>
    <row r="133" spans="1:16">
      <c r="A133" t="str">
        <f>'[8]Cumulative Stats'!A154</f>
        <v>Cornelius</v>
      </c>
      <c r="B133" t="str">
        <f>'[8]Cumulative Stats'!B154</f>
        <v>Mia</v>
      </c>
      <c r="C133">
        <f>'[8]Cumulative Stats'!C154</f>
        <v>0</v>
      </c>
      <c r="D133">
        <f>'[8]Cumulative Stats'!D154</f>
        <v>0</v>
      </c>
      <c r="E133" s="11">
        <f>IF(C133=0,0,D133/C133)</f>
        <v>0</v>
      </c>
      <c r="F133">
        <f>'[8]Cumulative Stats'!F154</f>
        <v>0</v>
      </c>
      <c r="G133">
        <f>'[8]Cumulative Stats'!G154</f>
        <v>0</v>
      </c>
      <c r="H133">
        <f>'[8]Cumulative Stats'!H154</f>
        <v>0</v>
      </c>
      <c r="I133" s="14"/>
      <c r="J133" s="14"/>
      <c r="K133" s="14" t="str">
        <f>'[13]Cumulative Stats'!A185</f>
        <v>Lowe</v>
      </c>
      <c r="L133" s="14" t="str">
        <f>'[13]Cumulative Stats'!B185</f>
        <v>SD</v>
      </c>
      <c r="M133" s="14">
        <f>'[13]Cumulative Stats'!C185</f>
        <v>0.5</v>
      </c>
      <c r="N133" s="14">
        <f>'[13]Cumulative Stats'!D185</f>
        <v>4</v>
      </c>
      <c r="P133" s="15">
        <f>'[13]Cumulative Stats'!F185</f>
        <v>2</v>
      </c>
    </row>
    <row r="134" spans="1:16">
      <c r="A134" s="14" t="str">
        <f>'[27]Cumulative Stats'!A152</f>
        <v>Cotney</v>
      </c>
      <c r="B134" s="14" t="str">
        <f>'[27]Cumulative Stats'!B152</f>
        <v>TB</v>
      </c>
      <c r="C134" s="14">
        <f>'[27]Cumulative Stats'!C152</f>
        <v>0</v>
      </c>
      <c r="D134" s="14">
        <f>'[27]Cumulative Stats'!D152</f>
        <v>0</v>
      </c>
      <c r="E134" s="11">
        <f>IF(C134=0,0,D134/C134)</f>
        <v>0</v>
      </c>
      <c r="F134" s="14">
        <f>'[27]Cumulative Stats'!F152</f>
        <v>0</v>
      </c>
      <c r="G134" s="14">
        <f>'[27]Cumulative Stats'!G152</f>
        <v>0</v>
      </c>
      <c r="H134" s="14">
        <f>'[27]Cumulative Stats'!H152</f>
        <v>0</v>
      </c>
      <c r="I134" s="14"/>
      <c r="J134" s="14"/>
      <c r="K134" s="14" t="str">
        <f>'[23]Cumulative Stats'!A172</f>
        <v>Jeter</v>
      </c>
      <c r="L134" s="14" t="str">
        <f>'[23]Cumulative Stats'!B172</f>
        <v>NYG</v>
      </c>
      <c r="M134" s="14">
        <f>'[23]Cumulative Stats'!C172</f>
        <v>0.5</v>
      </c>
      <c r="N134" s="14">
        <f>'[23]Cumulative Stats'!D172</f>
        <v>4</v>
      </c>
      <c r="P134" s="15">
        <f>'[23]Cumulative Stats'!F172</f>
        <v>3</v>
      </c>
    </row>
    <row r="135" spans="1:16">
      <c r="A135" s="14" t="str">
        <f>'[20]Cumulative Stats'!A155</f>
        <v>Cromwell</v>
      </c>
      <c r="B135" s="14" t="str">
        <f>'[20]Cumulative Stats'!B155</f>
        <v>LA</v>
      </c>
      <c r="C135" s="14">
        <f>'[20]Cumulative Stats'!C155</f>
        <v>0</v>
      </c>
      <c r="D135" s="14">
        <f>'[20]Cumulative Stats'!D155</f>
        <v>0</v>
      </c>
      <c r="E135" s="11">
        <f>IF(C135=0,0,D135/C135)</f>
        <v>0</v>
      </c>
      <c r="F135" s="14">
        <f>'[20]Cumulative Stats'!F155</f>
        <v>0</v>
      </c>
      <c r="G135" s="14">
        <f>'[20]Cumulative Stats'!G155</f>
        <v>0</v>
      </c>
      <c r="H135" s="14">
        <f>'[20]Cumulative Stats'!H155</f>
        <v>0</v>
      </c>
      <c r="I135" s="14"/>
      <c r="J135" s="14"/>
      <c r="K135" t="str">
        <f>'[26]Cumulative Stats'!A167</f>
        <v>Bradley</v>
      </c>
      <c r="L135" t="str">
        <f>'[26]Cumulative Stats'!B167</f>
        <v>SF</v>
      </c>
      <c r="M135">
        <f>'[26]Cumulative Stats'!C167</f>
        <v>0.5</v>
      </c>
      <c r="N135">
        <f>'[26]Cumulative Stats'!D167</f>
        <v>4</v>
      </c>
      <c r="P135" s="4">
        <f>'[26]Cumulative Stats'!F167</f>
        <v>2</v>
      </c>
    </row>
    <row r="136" spans="1:16">
      <c r="A136" s="14" t="str">
        <f>'[14]Cumulative Stats'!A152</f>
        <v>Cronan</v>
      </c>
      <c r="B136" s="14" t="str">
        <f>'[14]Cumulative Stats'!B152</f>
        <v>Sea</v>
      </c>
      <c r="C136" s="14">
        <f>'[14]Cumulative Stats'!C152</f>
        <v>0</v>
      </c>
      <c r="D136" s="14">
        <f>'[14]Cumulative Stats'!D152</f>
        <v>0</v>
      </c>
      <c r="E136" s="11">
        <f>IF(C136=0,0,D136/C136)</f>
        <v>0</v>
      </c>
      <c r="F136" s="14">
        <f>'[14]Cumulative Stats'!F152</f>
        <v>0</v>
      </c>
      <c r="G136" s="14">
        <f>'[14]Cumulative Stats'!G152</f>
        <v>0</v>
      </c>
      <c r="H136" s="14">
        <f>'[14]Cumulative Stats'!H152</f>
        <v>0</v>
      </c>
      <c r="I136" s="14"/>
      <c r="J136" s="14"/>
      <c r="K136" t="str">
        <f>'[26]Cumulative Stats'!A173</f>
        <v>Harris</v>
      </c>
      <c r="L136" t="str">
        <f>'[26]Cumulative Stats'!B173</f>
        <v>SF</v>
      </c>
      <c r="M136">
        <f>'[26]Cumulative Stats'!C173</f>
        <v>0.5</v>
      </c>
      <c r="N136">
        <f>'[26]Cumulative Stats'!D173</f>
        <v>4</v>
      </c>
      <c r="P136" s="4">
        <f>'[26]Cumulative Stats'!F173</f>
        <v>3</v>
      </c>
    </row>
    <row r="137" spans="1:16">
      <c r="A137" s="14" t="str">
        <f>'[6]Cumulative Stats'!A153</f>
        <v>Currier</v>
      </c>
      <c r="B137" s="14" t="str">
        <f>'[6]Cumulative Stats'!B153</f>
        <v>Hou</v>
      </c>
      <c r="C137" s="14">
        <f>'[6]Cumulative Stats'!C153</f>
        <v>0</v>
      </c>
      <c r="D137" s="14">
        <f>'[6]Cumulative Stats'!D153</f>
        <v>0</v>
      </c>
      <c r="E137" s="11">
        <f>IF(C137=0,0,D137/C137)</f>
        <v>0</v>
      </c>
      <c r="F137" s="14">
        <f>'[6]Cumulative Stats'!F153</f>
        <v>0</v>
      </c>
      <c r="G137" s="14">
        <f>'[6]Cumulative Stats'!G153</f>
        <v>0</v>
      </c>
      <c r="H137" s="14">
        <f>'[6]Cumulative Stats'!H153</f>
        <v>0</v>
      </c>
      <c r="I137" s="14"/>
      <c r="J137" s="14"/>
      <c r="K137" t="str">
        <f>'[27]Cumulative Stats'!A166</f>
        <v>Chambers</v>
      </c>
      <c r="L137" t="str">
        <f>'[27]Cumulative Stats'!B166</f>
        <v>TB</v>
      </c>
      <c r="M137">
        <f>'[27]Cumulative Stats'!C166</f>
        <v>0.5</v>
      </c>
      <c r="N137">
        <f>'[27]Cumulative Stats'!D166</f>
        <v>3.5</v>
      </c>
      <c r="P137" s="4">
        <f>'[27]Cumulative Stats'!F166</f>
        <v>3</v>
      </c>
    </row>
    <row r="138" spans="1:16">
      <c r="A138" t="str">
        <f>'[28]Cumulative Stats'!A151</f>
        <v>Curtis</v>
      </c>
      <c r="B138" t="str">
        <f>'[28]Cumulative Stats'!B151</f>
        <v>Was</v>
      </c>
      <c r="C138">
        <f>'[28]Cumulative Stats'!C151</f>
        <v>0</v>
      </c>
      <c r="D138">
        <f>'[28]Cumulative Stats'!D151</f>
        <v>0</v>
      </c>
      <c r="E138" s="11">
        <f>IF(C138=0,0,D138/C138)</f>
        <v>0</v>
      </c>
      <c r="F138">
        <f>'[28]Cumulative Stats'!F151</f>
        <v>0</v>
      </c>
      <c r="G138">
        <f>'[28]Cumulative Stats'!G151</f>
        <v>0</v>
      </c>
      <c r="H138">
        <f>'[28]Cumulative Stats'!H151</f>
        <v>0</v>
      </c>
      <c r="I138" s="14"/>
      <c r="J138" s="14"/>
      <c r="K138" t="str">
        <f>'[4]Cumulative Stats'!A168</f>
        <v>Irons</v>
      </c>
      <c r="L138" t="str">
        <f>'[4]Cumulative Stats'!B168</f>
        <v>Cle</v>
      </c>
      <c r="M138">
        <f>'[4]Cumulative Stats'!C168</f>
        <v>0.5</v>
      </c>
      <c r="N138">
        <f>'[4]Cumulative Stats'!D168</f>
        <v>3.5</v>
      </c>
      <c r="P138" s="4">
        <f>'[4]Cumulative Stats'!F168</f>
        <v>3.5</v>
      </c>
    </row>
    <row r="139" spans="1:16">
      <c r="A139" s="14" t="str">
        <f>'[11]Cumulative Stats'!A154</f>
        <v>Davis,M</v>
      </c>
      <c r="B139" s="14" t="str">
        <f>'[11]Cumulative Stats'!B154</f>
        <v>Oak</v>
      </c>
      <c r="C139" s="14">
        <f>'[11]Cumulative Stats'!C154</f>
        <v>0</v>
      </c>
      <c r="D139" s="14">
        <f>'[11]Cumulative Stats'!D154</f>
        <v>0</v>
      </c>
      <c r="E139" s="11">
        <f>IF(C139=0,0,D139/C139)</f>
        <v>0</v>
      </c>
      <c r="F139" s="14">
        <f>'[11]Cumulative Stats'!F154</f>
        <v>0</v>
      </c>
      <c r="G139" s="14">
        <f>'[11]Cumulative Stats'!G154</f>
        <v>0</v>
      </c>
      <c r="H139" s="14">
        <f>'[11]Cumulative Stats'!H154</f>
        <v>0</v>
      </c>
      <c r="I139" s="14"/>
      <c r="J139" s="14"/>
      <c r="K139" s="14" t="str">
        <f>'[13]Cumulative Stats'!A187</f>
        <v>Stringert</v>
      </c>
      <c r="L139" s="14" t="str">
        <f>'[13]Cumulative Stats'!B187</f>
        <v>SD</v>
      </c>
      <c r="M139" s="14">
        <f>'[13]Cumulative Stats'!C187</f>
        <v>0.5</v>
      </c>
      <c r="N139" s="14">
        <f>'[13]Cumulative Stats'!D187</f>
        <v>3.5</v>
      </c>
      <c r="P139" s="15">
        <f>'[13]Cumulative Stats'!F187</f>
        <v>1</v>
      </c>
    </row>
    <row r="140" spans="1:16">
      <c r="A140" s="14" t="str">
        <f>'[13]Cumulative Stats'!A162</f>
        <v>Dove</v>
      </c>
      <c r="B140" s="14" t="str">
        <f>'[13]Cumulative Stats'!B162</f>
        <v>SD</v>
      </c>
      <c r="C140" s="14">
        <f>'[13]Cumulative Stats'!C162</f>
        <v>0</v>
      </c>
      <c r="D140" s="14">
        <f>'[13]Cumulative Stats'!D162</f>
        <v>0</v>
      </c>
      <c r="E140" s="11">
        <f>IF(C140=0,0,D140/C140)</f>
        <v>0</v>
      </c>
      <c r="F140" s="14">
        <f>'[13]Cumulative Stats'!F162</f>
        <v>0</v>
      </c>
      <c r="G140" s="14">
        <f>'[13]Cumulative Stats'!G162</f>
        <v>0</v>
      </c>
      <c r="H140" s="14">
        <f>'[13]Cumulative Stats'!H162</f>
        <v>0</v>
      </c>
      <c r="I140" s="14"/>
      <c r="J140" s="14"/>
      <c r="K140" s="14" t="str">
        <f>'[2]Cumulative Stats'!A172</f>
        <v>Williams</v>
      </c>
      <c r="L140" s="14" t="str">
        <f>'[2]Cumulative Stats'!B172</f>
        <v>Buf</v>
      </c>
      <c r="M140" s="14">
        <f>'[2]Cumulative Stats'!C172</f>
        <v>0.5</v>
      </c>
      <c r="N140" s="14">
        <f>'[2]Cumulative Stats'!D172</f>
        <v>3.5</v>
      </c>
      <c r="P140" s="15">
        <f>'[2]Cumulative Stats'!F172</f>
        <v>3</v>
      </c>
    </row>
    <row r="141" spans="1:16">
      <c r="A141" s="14" t="str">
        <f>'[12]Cumulative Stats'!A151</f>
        <v>Dungy</v>
      </c>
      <c r="B141" s="14" t="str">
        <f>'[12]Cumulative Stats'!B151</f>
        <v>Pit</v>
      </c>
      <c r="C141" s="14">
        <f>'[12]Cumulative Stats'!C151</f>
        <v>0</v>
      </c>
      <c r="D141" s="14">
        <f>'[12]Cumulative Stats'!D151</f>
        <v>0</v>
      </c>
      <c r="E141" s="11">
        <f>IF(C141=0,0,D141/C141)</f>
        <v>0</v>
      </c>
      <c r="F141" s="14">
        <f>'[12]Cumulative Stats'!F151</f>
        <v>0</v>
      </c>
      <c r="G141" s="14">
        <f>'[12]Cumulative Stats'!G151</f>
        <v>0</v>
      </c>
      <c r="H141" s="14">
        <f>'[12]Cumulative Stats'!H151</f>
        <v>0</v>
      </c>
      <c r="I141" s="14"/>
      <c r="J141" s="14"/>
      <c r="K141" s="14" t="str">
        <f>'[5]Cumulative Stats'!A172</f>
        <v>Nairne</v>
      </c>
      <c r="L141" s="14" t="str">
        <f>'[5]Cumulative Stats'!B172</f>
        <v>Den</v>
      </c>
      <c r="M141" s="14">
        <f>'[5]Cumulative Stats'!C172</f>
        <v>0.5</v>
      </c>
      <c r="N141" s="14">
        <f>'[5]Cumulative Stats'!D172</f>
        <v>3.5</v>
      </c>
      <c r="P141" s="15">
        <f>'[5]Cumulative Stats'!F172</f>
        <v>1</v>
      </c>
    </row>
    <row r="142" spans="1:16">
      <c r="A142" s="14" t="str">
        <f>'[28]Cumulative Stats'!A152</f>
        <v>Dusek</v>
      </c>
      <c r="B142" s="14" t="str">
        <f>'[28]Cumulative Stats'!B152</f>
        <v>Was</v>
      </c>
      <c r="C142" s="14">
        <f>'[28]Cumulative Stats'!C152</f>
        <v>0</v>
      </c>
      <c r="D142" s="14">
        <f>'[28]Cumulative Stats'!D152</f>
        <v>0</v>
      </c>
      <c r="E142" s="11">
        <f>IF(C142=0,0,D142/C142)</f>
        <v>0</v>
      </c>
      <c r="F142" s="14">
        <f>'[28]Cumulative Stats'!F152</f>
        <v>0</v>
      </c>
      <c r="G142" s="14">
        <f>'[28]Cumulative Stats'!G152</f>
        <v>0</v>
      </c>
      <c r="H142" s="14">
        <f>'[28]Cumulative Stats'!H152</f>
        <v>0</v>
      </c>
      <c r="I142" s="14"/>
      <c r="J142" s="14"/>
      <c r="K142" s="14" t="str">
        <f>'[1]Cumulative Stats'!A166</f>
        <v>Cook</v>
      </c>
      <c r="L142" s="14" t="str">
        <f>'[1]Cumulative Stats'!B166</f>
        <v>Bal</v>
      </c>
      <c r="M142" s="14">
        <f>'[1]Cumulative Stats'!C166</f>
        <v>0.5</v>
      </c>
      <c r="N142" s="14">
        <f>'[1]Cumulative Stats'!D166</f>
        <v>3</v>
      </c>
      <c r="P142" s="15">
        <f>'[1]Cumulative Stats'!F166</f>
        <v>5</v>
      </c>
    </row>
    <row r="143" spans="1:16">
      <c r="A143" t="str">
        <f>'[15]Cumulative Stats'!A151</f>
        <v>Easterling</v>
      </c>
      <c r="B143" t="str">
        <f>'[15]Cumulative Stats'!B151</f>
        <v>Atl</v>
      </c>
      <c r="C143">
        <f>'[15]Cumulative Stats'!C151</f>
        <v>0</v>
      </c>
      <c r="D143">
        <f>'[15]Cumulative Stats'!D151</f>
        <v>0</v>
      </c>
      <c r="E143" s="11">
        <f>IF(C143=0,0,D143/C143)</f>
        <v>0</v>
      </c>
      <c r="F143">
        <f>'[15]Cumulative Stats'!F151</f>
        <v>0</v>
      </c>
      <c r="G143">
        <f>'[15]Cumulative Stats'!G151</f>
        <v>0</v>
      </c>
      <c r="H143">
        <f>'[15]Cumulative Stats'!H151</f>
        <v>0</v>
      </c>
      <c r="I143" s="14"/>
      <c r="J143" s="14"/>
      <c r="K143" s="14" t="str">
        <f>'[1]Cumulative Stats'!A168</f>
        <v>Ehrmann</v>
      </c>
      <c r="L143" s="14" t="str">
        <f>'[1]Cumulative Stats'!B168</f>
        <v>Bal</v>
      </c>
      <c r="M143" s="14">
        <f>'[1]Cumulative Stats'!C168</f>
        <v>0.5</v>
      </c>
      <c r="N143" s="14">
        <f>'[1]Cumulative Stats'!D168</f>
        <v>3</v>
      </c>
      <c r="P143" s="15">
        <f>'[1]Cumulative Stats'!F168</f>
        <v>3</v>
      </c>
    </row>
    <row r="144" spans="1:16">
      <c r="A144" s="14" t="str">
        <f>'[3]Cumulative Stats'!A155</f>
        <v>Edwards</v>
      </c>
      <c r="B144" s="14" t="str">
        <f>'[3]Cumulative Stats'!B155</f>
        <v>Cin</v>
      </c>
      <c r="C144" s="14">
        <f>'[3]Cumulative Stats'!C155</f>
        <v>0</v>
      </c>
      <c r="D144" s="14">
        <f>'[3]Cumulative Stats'!D155</f>
        <v>0</v>
      </c>
      <c r="E144" s="11">
        <f>IF(C144=0,0,D144/C144)</f>
        <v>0</v>
      </c>
      <c r="F144" s="14">
        <f>'[3]Cumulative Stats'!F155</f>
        <v>0</v>
      </c>
      <c r="G144" s="14">
        <f>'[3]Cumulative Stats'!G155</f>
        <v>0</v>
      </c>
      <c r="H144" s="14">
        <f>'[3]Cumulative Stats'!H155</f>
        <v>0</v>
      </c>
      <c r="I144" s="14"/>
      <c r="J144" s="14"/>
      <c r="K144" t="str">
        <f>'[13]Cumulative Stats'!A188</f>
        <v>Young</v>
      </c>
      <c r="L144" t="str">
        <f>'[13]Cumulative Stats'!B188</f>
        <v>SD</v>
      </c>
      <c r="M144">
        <f>'[13]Cumulative Stats'!C188</f>
        <v>0.5</v>
      </c>
      <c r="N144">
        <f>'[13]Cumulative Stats'!D188</f>
        <v>3</v>
      </c>
      <c r="P144" s="4">
        <f>'[13]Cumulative Stats'!F188</f>
        <v>2.5</v>
      </c>
    </row>
    <row r="145" spans="1:16">
      <c r="A145" s="14" t="str">
        <f>'[15]Cumulative Stats'!A152</f>
        <v>Faumuina</v>
      </c>
      <c r="B145" s="14" t="str">
        <f>'[15]Cumulative Stats'!B152</f>
        <v>Atl</v>
      </c>
      <c r="C145" s="14">
        <f>'[15]Cumulative Stats'!C152</f>
        <v>0</v>
      </c>
      <c r="D145" s="14">
        <f>'[15]Cumulative Stats'!D152</f>
        <v>0</v>
      </c>
      <c r="E145" s="11">
        <f>IF(C145=0,0,D145/C145)</f>
        <v>0</v>
      </c>
      <c r="F145" s="14">
        <f>'[15]Cumulative Stats'!F152</f>
        <v>0</v>
      </c>
      <c r="G145" s="14">
        <f>'[15]Cumulative Stats'!G152</f>
        <v>0</v>
      </c>
      <c r="H145" s="14">
        <f>'[15]Cumulative Stats'!H152</f>
        <v>0</v>
      </c>
      <c r="I145" s="14"/>
      <c r="J145" s="14"/>
      <c r="K145" s="14" t="str">
        <f>'[7]Cumulative Stats'!A169</f>
        <v>Lloyd</v>
      </c>
      <c r="L145" s="14" t="str">
        <f>'[7]Cumulative Stats'!B169</f>
        <v>KC</v>
      </c>
      <c r="M145" s="14">
        <f>'[7]Cumulative Stats'!C169</f>
        <v>0.5</v>
      </c>
      <c r="N145" s="14">
        <f>'[7]Cumulative Stats'!D169</f>
        <v>3</v>
      </c>
      <c r="P145" s="15">
        <f>'[7]Cumulative Stats'!F169</f>
        <v>1</v>
      </c>
    </row>
    <row r="146" spans="1:16">
      <c r="A146" s="14" t="str">
        <f>'[8]Cumulative Stats'!A155</f>
        <v>Foley</v>
      </c>
      <c r="B146" s="14" t="str">
        <f>'[8]Cumulative Stats'!B155</f>
        <v>Mia</v>
      </c>
      <c r="C146" s="14">
        <f>'[8]Cumulative Stats'!C155</f>
        <v>0</v>
      </c>
      <c r="D146" s="14">
        <f>'[8]Cumulative Stats'!D155</f>
        <v>0</v>
      </c>
      <c r="E146" s="11">
        <f>IF(C146=0,0,D146/C146)</f>
        <v>0</v>
      </c>
      <c r="F146" s="14">
        <f>'[8]Cumulative Stats'!F155</f>
        <v>0</v>
      </c>
      <c r="G146" s="14">
        <f>'[8]Cumulative Stats'!G155</f>
        <v>0</v>
      </c>
      <c r="H146" s="14">
        <f>'[8]Cumulative Stats'!H155</f>
        <v>0</v>
      </c>
      <c r="I146" s="14"/>
      <c r="J146" s="14"/>
      <c r="K146" t="str">
        <f>'[13]Cumulative Stats'!A181</f>
        <v>Horn</v>
      </c>
      <c r="L146" t="str">
        <f>'[13]Cumulative Stats'!B181</f>
        <v>SD</v>
      </c>
      <c r="M146">
        <f>'[13]Cumulative Stats'!C181</f>
        <v>0.5</v>
      </c>
      <c r="N146">
        <f>'[13]Cumulative Stats'!D181</f>
        <v>3</v>
      </c>
      <c r="P146" s="4">
        <f>'[13]Cumulative Stats'!F181</f>
        <v>1</v>
      </c>
    </row>
    <row r="147" spans="1:16">
      <c r="A147" t="str">
        <f>'[13]Cumulative Stats'!A164</f>
        <v>Fuller</v>
      </c>
      <c r="B147" t="str">
        <f>'[13]Cumulative Stats'!B164</f>
        <v>SD</v>
      </c>
      <c r="C147">
        <f>'[13]Cumulative Stats'!C164</f>
        <v>0</v>
      </c>
      <c r="D147">
        <f>'[13]Cumulative Stats'!D164</f>
        <v>0</v>
      </c>
      <c r="E147" s="11">
        <f>IF(C147=0,0,D147/C147)</f>
        <v>0</v>
      </c>
      <c r="F147">
        <f>'[13]Cumulative Stats'!F164</f>
        <v>0</v>
      </c>
      <c r="G147">
        <f>'[13]Cumulative Stats'!G164</f>
        <v>0</v>
      </c>
      <c r="H147">
        <f>'[13]Cumulative Stats'!H164</f>
        <v>0</v>
      </c>
      <c r="I147" s="14"/>
      <c r="J147" s="14"/>
      <c r="K147" s="14" t="str">
        <f>'[15]Cumulative Stats'!A168</f>
        <v>Fields</v>
      </c>
      <c r="L147" s="14" t="str">
        <f>'[15]Cumulative Stats'!B168</f>
        <v>Atl</v>
      </c>
      <c r="M147" s="14">
        <f>'[15]Cumulative Stats'!C168</f>
        <v>0.5</v>
      </c>
      <c r="N147" s="14">
        <f>'[15]Cumulative Stats'!D168</f>
        <v>2.5</v>
      </c>
      <c r="P147" s="15">
        <f>'[15]Cumulative Stats'!F168</f>
        <v>2</v>
      </c>
    </row>
    <row r="148" spans="1:16">
      <c r="A148" t="str">
        <f>'[16]Cumulative Stats'!A153</f>
        <v>Gaines</v>
      </c>
      <c r="B148" t="s">
        <v>229</v>
      </c>
      <c r="C148">
        <f>'[16]Cumulative Stats'!C153</f>
        <v>0</v>
      </c>
      <c r="D148">
        <f>'[16]Cumulative Stats'!D153</f>
        <v>0</v>
      </c>
      <c r="E148" s="11">
        <f>IF(C148=0,0,D148/C148)</f>
        <v>0</v>
      </c>
      <c r="F148">
        <f>'[16]Cumulative Stats'!F153</f>
        <v>0</v>
      </c>
      <c r="G148">
        <f>'[16]Cumulative Stats'!G153</f>
        <v>0</v>
      </c>
      <c r="H148">
        <f>'[16]Cumulative Stats'!H153</f>
        <v>0</v>
      </c>
      <c r="I148" s="14"/>
      <c r="J148" s="14"/>
      <c r="K148" t="str">
        <f>'[15]Cumulative Stats'!A173</f>
        <v>Pennywell</v>
      </c>
      <c r="L148" t="str">
        <f>'[15]Cumulative Stats'!B173</f>
        <v>Atl</v>
      </c>
      <c r="M148">
        <f>'[15]Cumulative Stats'!C173</f>
        <v>0.5</v>
      </c>
      <c r="N148">
        <f>'[15]Cumulative Stats'!D173</f>
        <v>2.5</v>
      </c>
      <c r="P148" s="4">
        <f>'[15]Cumulative Stats'!F173</f>
        <v>6.5</v>
      </c>
    </row>
    <row r="149" spans="1:16">
      <c r="A149" s="14" t="str">
        <f>'[13]Cumulative Stats'!A165</f>
        <v>Goode</v>
      </c>
      <c r="B149" s="14" t="str">
        <f>'[13]Cumulative Stats'!B165</f>
        <v>SD</v>
      </c>
      <c r="C149" s="14">
        <f>'[13]Cumulative Stats'!C165</f>
        <v>0</v>
      </c>
      <c r="D149" s="14">
        <f>'[13]Cumulative Stats'!D165</f>
        <v>0</v>
      </c>
      <c r="E149" s="11">
        <f>IF(C149=0,0,D149/C149)</f>
        <v>0</v>
      </c>
      <c r="F149" s="14">
        <f>'[13]Cumulative Stats'!F165</f>
        <v>0</v>
      </c>
      <c r="G149" s="14">
        <f>'[13]Cumulative Stats'!G165</f>
        <v>0</v>
      </c>
      <c r="H149" s="14">
        <f>'[13]Cumulative Stats'!H165</f>
        <v>0</v>
      </c>
      <c r="I149" s="14"/>
      <c r="J149" s="14"/>
      <c r="K149" s="14" t="str">
        <f>'[10]Cumulative Stats'!A170</f>
        <v>Martin</v>
      </c>
      <c r="L149" s="14" t="str">
        <f>'[10]Cumulative Stats'!B170</f>
        <v>NYJ</v>
      </c>
      <c r="M149" s="14">
        <f>'[10]Cumulative Stats'!C170</f>
        <v>0.5</v>
      </c>
      <c r="N149" s="14">
        <f>'[10]Cumulative Stats'!D170</f>
        <v>2.5</v>
      </c>
      <c r="P149" s="15">
        <f>'[10]Cumulative Stats'!F170</f>
        <v>2.5</v>
      </c>
    </row>
    <row r="150" spans="1:16">
      <c r="A150" t="str">
        <f>'[19]Cumulative Stats'!A159</f>
        <v>Gray</v>
      </c>
      <c r="B150" t="str">
        <f>'[19]Cumulative Stats'!B159</f>
        <v>GB</v>
      </c>
      <c r="C150">
        <f>'[19]Cumulative Stats'!C159</f>
        <v>0</v>
      </c>
      <c r="D150">
        <f>'[19]Cumulative Stats'!D159</f>
        <v>0</v>
      </c>
      <c r="E150" s="11">
        <f>IF(C150=0,0,D150/C150)</f>
        <v>0</v>
      </c>
      <c r="F150">
        <f>'[19]Cumulative Stats'!F159</f>
        <v>0</v>
      </c>
      <c r="G150">
        <f>'[19]Cumulative Stats'!G159</f>
        <v>0</v>
      </c>
      <c r="H150">
        <f>'[19]Cumulative Stats'!H159</f>
        <v>0</v>
      </c>
      <c r="I150" s="14"/>
      <c r="J150" s="14"/>
      <c r="K150" s="14" t="str">
        <f>'[5]Cumulative Stats'!A174</f>
        <v>Swenson</v>
      </c>
      <c r="L150" s="14" t="str">
        <f>'[5]Cumulative Stats'!B174</f>
        <v>Den</v>
      </c>
      <c r="M150" s="14">
        <f>'[5]Cumulative Stats'!C174</f>
        <v>0.5</v>
      </c>
      <c r="N150" s="14">
        <f>'[5]Cumulative Stats'!D174</f>
        <v>2</v>
      </c>
      <c r="P150" s="15">
        <f>'[5]Cumulative Stats'!F174</f>
        <v>1.5</v>
      </c>
    </row>
    <row r="151" spans="1:16">
      <c r="A151" t="str">
        <f>'[14]Cumulative Stats'!A153</f>
        <v>Green</v>
      </c>
      <c r="B151" t="str">
        <f>'[14]Cumulative Stats'!B153</f>
        <v>Sea</v>
      </c>
      <c r="C151">
        <f>'[14]Cumulative Stats'!C153</f>
        <v>0</v>
      </c>
      <c r="D151">
        <f>'[14]Cumulative Stats'!D153</f>
        <v>0</v>
      </c>
      <c r="E151" s="11">
        <f>IF(C151=0,0,D151/C151)</f>
        <v>0</v>
      </c>
      <c r="F151">
        <f>'[14]Cumulative Stats'!F153</f>
        <v>0</v>
      </c>
      <c r="G151">
        <f>'[14]Cumulative Stats'!G153</f>
        <v>0</v>
      </c>
      <c r="H151">
        <f>'[14]Cumulative Stats'!H153</f>
        <v>0</v>
      </c>
      <c r="J151" s="14"/>
      <c r="K151" t="str">
        <f>'[12]Cumulative Stats'!A165</f>
        <v>Banaszak</v>
      </c>
      <c r="L151" t="str">
        <f>'[12]Cumulative Stats'!B165</f>
        <v>Pit</v>
      </c>
      <c r="M151">
        <f>'[12]Cumulative Stats'!C165</f>
        <v>0.5</v>
      </c>
      <c r="N151">
        <f>'[12]Cumulative Stats'!D165</f>
        <v>1</v>
      </c>
      <c r="P151" s="4">
        <f>'[12]Cumulative Stats'!F165</f>
        <v>3</v>
      </c>
    </row>
    <row r="152" spans="1:16">
      <c r="A152" s="14" t="str">
        <f>'[14]Cumulative Stats'!A154</f>
        <v>Gregory</v>
      </c>
      <c r="B152" s="14" t="str">
        <f>'[14]Cumulative Stats'!B154</f>
        <v>Sea</v>
      </c>
      <c r="C152" s="14">
        <f>'[14]Cumulative Stats'!C154</f>
        <v>0</v>
      </c>
      <c r="D152" s="14">
        <f>'[14]Cumulative Stats'!D154</f>
        <v>0</v>
      </c>
      <c r="E152" s="11">
        <f>IF(C152=0,0,D152/C152)</f>
        <v>0</v>
      </c>
      <c r="F152" s="14">
        <f>'[14]Cumulative Stats'!F154</f>
        <v>0</v>
      </c>
      <c r="G152" s="14">
        <f>'[14]Cumulative Stats'!G154</f>
        <v>0</v>
      </c>
      <c r="H152" s="14">
        <f>'[14]Cumulative Stats'!H154</f>
        <v>0</v>
      </c>
      <c r="I152" s="14"/>
      <c r="J152" s="14"/>
      <c r="K152" s="14" t="str">
        <f>'[15]Cumulative Stats'!A176</f>
        <v>Yeates</v>
      </c>
      <c r="L152" s="14" t="str">
        <f>'[15]Cumulative Stats'!B176</f>
        <v>Atl</v>
      </c>
      <c r="M152" s="14">
        <f>'[15]Cumulative Stats'!C176</f>
        <v>0.5</v>
      </c>
      <c r="N152" s="14">
        <f>'[15]Cumulative Stats'!D176</f>
        <v>0.5</v>
      </c>
      <c r="P152" s="15">
        <f>'[15]Cumulative Stats'!F176</f>
        <v>4.5</v>
      </c>
    </row>
    <row r="153" spans="1:16">
      <c r="A153" s="14" t="str">
        <f>'[4]Cumulative Stats'!A153</f>
        <v>Hall</v>
      </c>
      <c r="B153" s="14" t="str">
        <f>'[4]Cumulative Stats'!B153</f>
        <v>Cle</v>
      </c>
      <c r="C153" s="14">
        <f>'[4]Cumulative Stats'!C153</f>
        <v>0</v>
      </c>
      <c r="D153" s="14">
        <f>'[4]Cumulative Stats'!D153</f>
        <v>0</v>
      </c>
      <c r="E153" s="11">
        <f>IF(C153=0,0,D153/C153)</f>
        <v>0</v>
      </c>
      <c r="F153" s="14">
        <f>'[4]Cumulative Stats'!F153</f>
        <v>0</v>
      </c>
      <c r="G153" s="14">
        <f>'[4]Cumulative Stats'!G153</f>
        <v>0</v>
      </c>
      <c r="H153" s="14">
        <f>'[4]Cumulative Stats'!H153</f>
        <v>0</v>
      </c>
      <c r="J153" s="14"/>
      <c r="K153" s="14" t="str">
        <f>'[28]Cumulative Stats'!A167</f>
        <v>Butz</v>
      </c>
      <c r="L153" s="14" t="str">
        <f>'[28]Cumulative Stats'!B167</f>
        <v>Was</v>
      </c>
      <c r="M153" s="14">
        <f>'[28]Cumulative Stats'!C167</f>
        <v>0.5</v>
      </c>
      <c r="N153" s="14">
        <f>'[28]Cumulative Stats'!D167</f>
        <v>0</v>
      </c>
      <c r="P153" s="15">
        <f>'[28]Cumulative Stats'!F167</f>
        <v>5</v>
      </c>
    </row>
    <row r="154" spans="1:16">
      <c r="A154" s="14" t="str">
        <f>'[11]Cumulative Stats'!A155</f>
        <v>Hall</v>
      </c>
      <c r="B154" s="14" t="str">
        <f>'[11]Cumulative Stats'!B155</f>
        <v>Oak</v>
      </c>
      <c r="C154" s="14">
        <f>'[11]Cumulative Stats'!C155</f>
        <v>0</v>
      </c>
      <c r="D154" s="14">
        <f>'[11]Cumulative Stats'!D155</f>
        <v>0</v>
      </c>
      <c r="E154" s="11">
        <f>IF(C154=0,0,D154/C154)</f>
        <v>0</v>
      </c>
      <c r="F154" s="14">
        <f>'[11]Cumulative Stats'!F155</f>
        <v>0</v>
      </c>
      <c r="G154" s="14">
        <f>'[11]Cumulative Stats'!G155</f>
        <v>0</v>
      </c>
      <c r="H154" s="14">
        <f>'[11]Cumulative Stats'!H155</f>
        <v>0</v>
      </c>
      <c r="I154" s="14"/>
      <c r="J154" s="14"/>
      <c r="K154" s="14" t="str">
        <f>'[8]Cumulative Stats'!A170</f>
        <v>Chambers</v>
      </c>
      <c r="L154" s="14" t="str">
        <f>'[8]Cumulative Stats'!B170</f>
        <v>Mia</v>
      </c>
      <c r="M154" s="14">
        <f>'[8]Cumulative Stats'!C170</f>
        <v>0.5</v>
      </c>
      <c r="N154" s="14">
        <f>'[8]Cumulative Stats'!D170</f>
        <v>0</v>
      </c>
      <c r="P154" s="15">
        <f>'[8]Cumulative Stats'!F170</f>
        <v>1.5</v>
      </c>
    </row>
    <row r="155" spans="1:16">
      <c r="A155" s="14" t="str">
        <f>'[17]Cumulative Stats'!A153</f>
        <v>Harris</v>
      </c>
      <c r="B155" s="14" t="str">
        <f>'[17]Cumulative Stats'!B153</f>
        <v>Dal</v>
      </c>
      <c r="C155" s="14">
        <f>'[17]Cumulative Stats'!C153</f>
        <v>0</v>
      </c>
      <c r="D155" s="14">
        <f>'[17]Cumulative Stats'!D153</f>
        <v>0</v>
      </c>
      <c r="E155" s="11">
        <f>IF(C155=0,0,D155/C155)</f>
        <v>0</v>
      </c>
      <c r="F155" s="14">
        <f>'[17]Cumulative Stats'!F153</f>
        <v>0</v>
      </c>
      <c r="G155" s="14">
        <f>'[17]Cumulative Stats'!G153</f>
        <v>0</v>
      </c>
      <c r="H155" s="14">
        <f>'[17]Cumulative Stats'!H153</f>
        <v>0</v>
      </c>
      <c r="I155" s="14"/>
      <c r="J155" s="14"/>
      <c r="K155" s="14" t="str">
        <f>'[28]Cumulative Stats'!A171</f>
        <v>McDole</v>
      </c>
      <c r="L155" s="14" t="str">
        <f>'[28]Cumulative Stats'!B171</f>
        <v>Was</v>
      </c>
      <c r="M155" s="14">
        <f>'[28]Cumulative Stats'!C171</f>
        <v>0.5</v>
      </c>
      <c r="N155" s="14">
        <f>'[28]Cumulative Stats'!D171</f>
        <v>0</v>
      </c>
      <c r="P155" s="15">
        <f>'[28]Cumulative Stats'!F171</f>
        <v>2</v>
      </c>
    </row>
    <row r="156" spans="1:16">
      <c r="A156" s="14" t="str">
        <f>'[14]Cumulative Stats'!A155</f>
        <v>Harris</v>
      </c>
      <c r="B156" s="14" t="str">
        <f>'[14]Cumulative Stats'!B155</f>
        <v>Sea</v>
      </c>
      <c r="C156" s="14">
        <f>'[14]Cumulative Stats'!C155</f>
        <v>0</v>
      </c>
      <c r="D156" s="14">
        <f>'[14]Cumulative Stats'!D155</f>
        <v>0</v>
      </c>
      <c r="E156" s="11">
        <f>IF(C156=0,0,D156/C156)</f>
        <v>0</v>
      </c>
      <c r="F156" s="14">
        <f>'[14]Cumulative Stats'!F155</f>
        <v>0</v>
      </c>
      <c r="G156" s="14">
        <f>'[14]Cumulative Stats'!G155</f>
        <v>0</v>
      </c>
      <c r="H156" s="14">
        <f>'[14]Cumulative Stats'!H155</f>
        <v>0</v>
      </c>
      <c r="I156" s="14"/>
      <c r="J156" s="14"/>
      <c r="K156" s="14" t="str">
        <f>'[25]Cumulative Stats'!A174</f>
        <v>Allerman</v>
      </c>
      <c r="L156" s="14" t="str">
        <f>'[25]Cumulative Stats'!B174</f>
        <v>StL</v>
      </c>
      <c r="M156" s="14">
        <f>'[25]Cumulative Stats'!C174</f>
        <v>0</v>
      </c>
      <c r="N156" s="14">
        <f>'[25]Cumulative Stats'!D174</f>
        <v>0</v>
      </c>
      <c r="P156" s="15">
        <f>'[25]Cumulative Stats'!F174</f>
        <v>1</v>
      </c>
    </row>
    <row r="157" spans="1:16">
      <c r="A157" s="14" t="str">
        <f>'[24]Cumulative Stats'!A158</f>
        <v>Harrison</v>
      </c>
      <c r="B157" s="14" t="str">
        <f>'[24]Cumulative Stats'!B158</f>
        <v>Phi</v>
      </c>
      <c r="C157" s="14">
        <f>'[24]Cumulative Stats'!C158</f>
        <v>0</v>
      </c>
      <c r="D157" s="14">
        <f>'[24]Cumulative Stats'!D158</f>
        <v>0</v>
      </c>
      <c r="E157" s="11">
        <f>IF(C157=0,0,D157/C157)</f>
        <v>0</v>
      </c>
      <c r="F157" s="14">
        <f>'[24]Cumulative Stats'!F158</f>
        <v>0</v>
      </c>
      <c r="G157" s="14">
        <f>'[24]Cumulative Stats'!G158</f>
        <v>0</v>
      </c>
      <c r="H157" s="14">
        <f>'[24]Cumulative Stats'!H158</f>
        <v>0</v>
      </c>
      <c r="I157" s="14"/>
      <c r="J157" s="14"/>
      <c r="K157" s="14" t="str">
        <f>'[4]Cumulative Stats'!A165</f>
        <v>Ambrose</v>
      </c>
      <c r="L157" s="14" t="str">
        <f>'[4]Cumulative Stats'!B165</f>
        <v>Cle</v>
      </c>
      <c r="M157" s="14">
        <f>'[4]Cumulative Stats'!C165</f>
        <v>0</v>
      </c>
      <c r="N157" s="14">
        <f>'[4]Cumulative Stats'!D165</f>
        <v>0</v>
      </c>
      <c r="P157" s="15">
        <f>'[4]Cumulative Stats'!F165</f>
        <v>0.5</v>
      </c>
    </row>
    <row r="158" spans="1:16">
      <c r="A158" s="14" t="str">
        <f>'[10]Cumulative Stats'!A151</f>
        <v>Hennigan</v>
      </c>
      <c r="B158" s="14" t="str">
        <f>'[10]Cumulative Stats'!B151</f>
        <v>NYJ</v>
      </c>
      <c r="C158" s="14">
        <f>'[10]Cumulative Stats'!C151</f>
        <v>0</v>
      </c>
      <c r="D158" s="14">
        <f>'[10]Cumulative Stats'!D151</f>
        <v>0</v>
      </c>
      <c r="E158" s="11">
        <f>IF(C158=0,0,D158/C158)</f>
        <v>0</v>
      </c>
      <c r="F158" s="14">
        <f>'[10]Cumulative Stats'!F151</f>
        <v>0</v>
      </c>
      <c r="G158" s="14">
        <f>'[10]Cumulative Stats'!G151</f>
        <v>0</v>
      </c>
      <c r="H158" s="14">
        <f>'[10]Cumulative Stats'!H151</f>
        <v>0</v>
      </c>
      <c r="I158" s="14"/>
      <c r="J158" s="14"/>
      <c r="K158" t="str">
        <f>'[23]Cumulative Stats'!A169</f>
        <v>Archer</v>
      </c>
      <c r="L158" t="str">
        <f>'[23]Cumulative Stats'!B169</f>
        <v>NYG</v>
      </c>
      <c r="M158">
        <f>'[23]Cumulative Stats'!C169</f>
        <v>0</v>
      </c>
      <c r="N158">
        <f>'[23]Cumulative Stats'!D169</f>
        <v>0</v>
      </c>
      <c r="P158" s="4">
        <f>'[23]Cumulative Stats'!F169</f>
        <v>2</v>
      </c>
    </row>
    <row r="159" spans="1:16">
      <c r="A159" t="str">
        <f>'[19]Cumulative Stats'!A160</f>
        <v>Hood</v>
      </c>
      <c r="B159" t="str">
        <f>'[19]Cumulative Stats'!B160</f>
        <v>GB</v>
      </c>
      <c r="C159">
        <f>'[19]Cumulative Stats'!C160</f>
        <v>0</v>
      </c>
      <c r="D159">
        <f>'[19]Cumulative Stats'!D160</f>
        <v>0</v>
      </c>
      <c r="E159" s="11">
        <f>IF(C159=0,0,D159/C159)</f>
        <v>0</v>
      </c>
      <c r="F159">
        <f>'[19]Cumulative Stats'!F160</f>
        <v>0</v>
      </c>
      <c r="G159">
        <f>'[19]Cumulative Stats'!G160</f>
        <v>0</v>
      </c>
      <c r="H159">
        <f>'[19]Cumulative Stats'!H160</f>
        <v>0</v>
      </c>
      <c r="I159" s="14"/>
      <c r="J159" s="14"/>
      <c r="K159" s="14" t="str">
        <f>'[25]Cumulative Stats'!A175</f>
        <v>Arneson</v>
      </c>
      <c r="L159" s="14" t="str">
        <f>'[25]Cumulative Stats'!B175</f>
        <v>StL</v>
      </c>
      <c r="M159" s="14">
        <f>'[25]Cumulative Stats'!C175</f>
        <v>0</v>
      </c>
      <c r="N159" s="14">
        <f>'[25]Cumulative Stats'!D175</f>
        <v>0</v>
      </c>
      <c r="P159" s="15">
        <f>'[25]Cumulative Stats'!F175</f>
        <v>4.5</v>
      </c>
    </row>
    <row r="160" spans="1:16">
      <c r="A160" s="14" t="str">
        <f>'[13]Cumulative Stats'!A166</f>
        <v>Horn</v>
      </c>
      <c r="B160" s="14" t="str">
        <f>'[13]Cumulative Stats'!B166</f>
        <v>SD</v>
      </c>
      <c r="C160" s="14">
        <f>'[13]Cumulative Stats'!C166</f>
        <v>0</v>
      </c>
      <c r="D160" s="14">
        <f>'[13]Cumulative Stats'!D166</f>
        <v>0</v>
      </c>
      <c r="E160" s="11">
        <f>IF(C160=0,0,D160/C160)</f>
        <v>0</v>
      </c>
      <c r="F160" s="14">
        <f>'[13]Cumulative Stats'!F166</f>
        <v>0</v>
      </c>
      <c r="G160" s="14">
        <f>'[13]Cumulative Stats'!G166</f>
        <v>0</v>
      </c>
      <c r="H160" s="14">
        <f>'[13]Cumulative Stats'!H166</f>
        <v>0</v>
      </c>
      <c r="I160" s="14"/>
      <c r="J160" s="14"/>
      <c r="K160" s="14" t="str">
        <f>'[8]Cumulative Stats'!A165</f>
        <v>Babb</v>
      </c>
      <c r="L160" s="14" t="str">
        <f>'[8]Cumulative Stats'!B165</f>
        <v>Mia</v>
      </c>
      <c r="M160" s="14">
        <f>'[8]Cumulative Stats'!C165</f>
        <v>0</v>
      </c>
      <c r="N160" s="14">
        <f>'[8]Cumulative Stats'!D165</f>
        <v>0</v>
      </c>
      <c r="P160" s="15">
        <f>'[8]Cumulative Stats'!F165</f>
        <v>1</v>
      </c>
    </row>
    <row r="161" spans="1:16">
      <c r="A161" s="14" t="str">
        <f>'[28]Cumulative Stats'!A153</f>
        <v>Houston</v>
      </c>
      <c r="B161" s="14" t="str">
        <f>'[28]Cumulative Stats'!B153</f>
        <v>Was</v>
      </c>
      <c r="C161" s="14">
        <f>'[28]Cumulative Stats'!C153</f>
        <v>0</v>
      </c>
      <c r="D161" s="14">
        <f>'[28]Cumulative Stats'!D153</f>
        <v>0</v>
      </c>
      <c r="E161" s="11">
        <f>IF(C161=0,0,D161/C161)</f>
        <v>0</v>
      </c>
      <c r="F161" s="14">
        <f>'[28]Cumulative Stats'!F153</f>
        <v>0</v>
      </c>
      <c r="G161" s="14">
        <f>'[28]Cumulative Stats'!G153</f>
        <v>0</v>
      </c>
      <c r="H161" s="14">
        <f>'[28]Cumulative Stats'!H153</f>
        <v>0</v>
      </c>
      <c r="I161" s="14"/>
      <c r="J161" s="14"/>
      <c r="K161" s="14" t="str">
        <f>'[15]Cumulative Stats'!A165</f>
        <v>Bailey</v>
      </c>
      <c r="L161" s="14" t="str">
        <f>'[15]Cumulative Stats'!B165</f>
        <v>Atl</v>
      </c>
      <c r="M161" s="14">
        <f>'[15]Cumulative Stats'!C165</f>
        <v>0</v>
      </c>
      <c r="N161" s="14">
        <f>'[15]Cumulative Stats'!D165</f>
        <v>0</v>
      </c>
      <c r="P161" s="15">
        <f>'[15]Cumulative Stats'!F165</f>
        <v>1</v>
      </c>
    </row>
    <row r="162" spans="1:16">
      <c r="A162" s="14" t="str">
        <f>'[24]Cumulative Stats'!A159</f>
        <v>Howard</v>
      </c>
      <c r="B162" s="14" t="str">
        <f>'[24]Cumulative Stats'!B159</f>
        <v>Phi</v>
      </c>
      <c r="C162" s="14">
        <f>'[24]Cumulative Stats'!C159</f>
        <v>0</v>
      </c>
      <c r="D162" s="14">
        <f>'[24]Cumulative Stats'!D159</f>
        <v>0</v>
      </c>
      <c r="E162" s="11">
        <f>IF(C162=0,0,D162/C162)</f>
        <v>0</v>
      </c>
      <c r="F162" s="14">
        <f>'[24]Cumulative Stats'!F159</f>
        <v>0</v>
      </c>
      <c r="G162" s="14">
        <f>'[24]Cumulative Stats'!G159</f>
        <v>0</v>
      </c>
      <c r="H162" s="14">
        <f>'[24]Cumulative Stats'!H159</f>
        <v>0</v>
      </c>
      <c r="I162" s="14"/>
      <c r="J162" s="14"/>
      <c r="K162" s="14" t="str">
        <f>'[8]Cumulative Stats'!A167</f>
        <v>Baumhower</v>
      </c>
      <c r="L162" s="14" t="str">
        <f>'[8]Cumulative Stats'!B167</f>
        <v>Mia</v>
      </c>
      <c r="M162" s="14">
        <f>'[8]Cumulative Stats'!C167</f>
        <v>0</v>
      </c>
      <c r="N162" s="14">
        <f>'[8]Cumulative Stats'!D167</f>
        <v>0</v>
      </c>
      <c r="P162" s="15">
        <f>'[8]Cumulative Stats'!F167</f>
        <v>1.5</v>
      </c>
    </row>
    <row r="163" spans="1:16">
      <c r="A163" s="14" t="str">
        <f>'[22]Cumulative Stats'!A156</f>
        <v>Hughes</v>
      </c>
      <c r="B163" s="14" t="str">
        <f>'[22]Cumulative Stats'!B156</f>
        <v>NO</v>
      </c>
      <c r="C163" s="14">
        <f>'[22]Cumulative Stats'!C156</f>
        <v>0</v>
      </c>
      <c r="D163" s="14">
        <f>'[22]Cumulative Stats'!D156</f>
        <v>0</v>
      </c>
      <c r="E163" s="11">
        <f>IF(C163=0,0,D163/C163)</f>
        <v>0</v>
      </c>
      <c r="F163" s="14">
        <f>'[22]Cumulative Stats'!F156</f>
        <v>0</v>
      </c>
      <c r="G163" s="14">
        <f>'[22]Cumulative Stats'!G156</f>
        <v>0</v>
      </c>
      <c r="H163" s="14">
        <f>'[22]Cumulative Stats'!H156</f>
        <v>0</v>
      </c>
      <c r="I163" s="14"/>
      <c r="J163" s="14"/>
      <c r="K163" s="14" t="str">
        <f>'[25]Cumulative Stats'!A176</f>
        <v>Bell,B</v>
      </c>
      <c r="L163" s="14" t="str">
        <f>'[25]Cumulative Stats'!B176</f>
        <v>StL</v>
      </c>
      <c r="M163" s="14">
        <f>'[25]Cumulative Stats'!C176</f>
        <v>0</v>
      </c>
      <c r="N163" s="14">
        <f>'[25]Cumulative Stats'!D176</f>
        <v>0</v>
      </c>
      <c r="P163" s="15">
        <f>'[25]Cumulative Stats'!F176</f>
        <v>1</v>
      </c>
    </row>
    <row r="164" spans="1:16">
      <c r="A164" t="str">
        <f>'[5]Cumulative Stats'!A153</f>
        <v>Jackson,T</v>
      </c>
      <c r="B164" t="str">
        <f>'[5]Cumulative Stats'!B153</f>
        <v>Den</v>
      </c>
      <c r="C164">
        <f>'[5]Cumulative Stats'!C153</f>
        <v>0</v>
      </c>
      <c r="D164">
        <f>'[5]Cumulative Stats'!D153</f>
        <v>0</v>
      </c>
      <c r="E164" s="11">
        <f>IF(C164=0,0,D164/C164)</f>
        <v>0</v>
      </c>
      <c r="F164">
        <f>'[5]Cumulative Stats'!F153</f>
        <v>0</v>
      </c>
      <c r="G164">
        <f>'[5]Cumulative Stats'!G153</f>
        <v>0</v>
      </c>
      <c r="H164">
        <f>'[5]Cumulative Stats'!H153</f>
        <v>0</v>
      </c>
      <c r="I164" s="14"/>
      <c r="J164" s="14"/>
      <c r="K164" s="14" t="str">
        <f>'[21]Cumulative Stats'!A165</f>
        <v>Blair</v>
      </c>
      <c r="L164" s="14" t="str">
        <f>'[21]Cumulative Stats'!B165</f>
        <v>Min</v>
      </c>
      <c r="M164" s="14">
        <f>'[21]Cumulative Stats'!C165</f>
        <v>0</v>
      </c>
      <c r="N164" s="14">
        <f>'[21]Cumulative Stats'!D165</f>
        <v>0</v>
      </c>
      <c r="P164" s="15">
        <f>'[21]Cumulative Stats'!F165</f>
        <v>4</v>
      </c>
    </row>
    <row r="165" spans="1:16">
      <c r="A165" s="14" t="str">
        <f>'[8]Cumulative Stats'!A157</f>
        <v>Johnson</v>
      </c>
      <c r="B165" s="14" t="str">
        <f>'[8]Cumulative Stats'!B157</f>
        <v>Mia</v>
      </c>
      <c r="C165" s="14">
        <f>'[8]Cumulative Stats'!C157</f>
        <v>0</v>
      </c>
      <c r="D165" s="14">
        <f>'[8]Cumulative Stats'!D157</f>
        <v>0</v>
      </c>
      <c r="E165" s="11">
        <f>IF(C165=0,0,D165/C165)</f>
        <v>0</v>
      </c>
      <c r="F165" s="14">
        <f>'[8]Cumulative Stats'!F157</f>
        <v>0</v>
      </c>
      <c r="G165" s="14">
        <f>'[8]Cumulative Stats'!G157</f>
        <v>0</v>
      </c>
      <c r="H165" s="14">
        <f>'[8]Cumulative Stats'!H157</f>
        <v>0</v>
      </c>
      <c r="I165" s="14"/>
      <c r="J165" s="14"/>
      <c r="K165" t="str">
        <f>'[27]Cumulative Stats'!A165</f>
        <v>Bonness</v>
      </c>
      <c r="L165" t="str">
        <f>'[27]Cumulative Stats'!B165</f>
        <v>TB</v>
      </c>
      <c r="M165">
        <f>'[27]Cumulative Stats'!C165</f>
        <v>0</v>
      </c>
      <c r="N165">
        <f>'[27]Cumulative Stats'!D165</f>
        <v>0</v>
      </c>
      <c r="P165" s="4">
        <f>'[27]Cumulative Stats'!F165</f>
        <v>1</v>
      </c>
    </row>
    <row r="166" spans="1:16">
      <c r="A166" s="14" t="str">
        <f>'[11]Cumulative Stats'!A159</f>
        <v>Johnson</v>
      </c>
      <c r="B166" s="14" t="str">
        <f>'[11]Cumulative Stats'!B159</f>
        <v>Oak</v>
      </c>
      <c r="C166" s="14">
        <f>'[11]Cumulative Stats'!C159</f>
        <v>0</v>
      </c>
      <c r="D166" s="14">
        <f>'[11]Cumulative Stats'!D159</f>
        <v>0</v>
      </c>
      <c r="E166" s="11">
        <f>IF(C166=0,0,D166/C166)</f>
        <v>0</v>
      </c>
      <c r="F166" s="14">
        <f>'[11]Cumulative Stats'!F159</f>
        <v>0</v>
      </c>
      <c r="G166" s="14">
        <f>'[11]Cumulative Stats'!G159</f>
        <v>0</v>
      </c>
      <c r="H166" s="14">
        <f>'[11]Cumulative Stats'!H159</f>
        <v>0</v>
      </c>
      <c r="I166" s="14"/>
      <c r="J166" s="14"/>
      <c r="K166" s="14" t="str">
        <f>'[3]Cumulative Stats'!A167</f>
        <v>Breeden</v>
      </c>
      <c r="L166" s="14" t="str">
        <f>'[3]Cumulative Stats'!B167</f>
        <v>Cin</v>
      </c>
      <c r="M166" s="14">
        <f>'[3]Cumulative Stats'!C167</f>
        <v>0</v>
      </c>
      <c r="N166" s="14">
        <f>'[3]Cumulative Stats'!D167</f>
        <v>0</v>
      </c>
      <c r="P166" s="15">
        <f>'[3]Cumulative Stats'!F167</f>
        <v>1</v>
      </c>
    </row>
    <row r="167" spans="1:16">
      <c r="A167" t="str">
        <f>'[27]Cumulative Stats'!A153</f>
        <v>Johnson,C</v>
      </c>
      <c r="B167" t="str">
        <f>'[27]Cumulative Stats'!B153</f>
        <v>TB</v>
      </c>
      <c r="C167">
        <f>'[27]Cumulative Stats'!C153</f>
        <v>0</v>
      </c>
      <c r="D167">
        <f>'[27]Cumulative Stats'!D153</f>
        <v>0</v>
      </c>
      <c r="E167" s="11">
        <f>IF(C167=0,0,D167/C167)</f>
        <v>0</v>
      </c>
      <c r="F167">
        <f>'[27]Cumulative Stats'!F153</f>
        <v>0</v>
      </c>
      <c r="G167">
        <f>'[27]Cumulative Stats'!G153</f>
        <v>0</v>
      </c>
      <c r="H167">
        <f>'[27]Cumulative Stats'!H153</f>
        <v>0</v>
      </c>
      <c r="I167" s="14"/>
      <c r="J167" s="14"/>
      <c r="K167" s="14" t="str">
        <f>'[17]Cumulative Stats'!A165</f>
        <v>Breunig</v>
      </c>
      <c r="L167" s="14" t="str">
        <f>'[17]Cumulative Stats'!B165</f>
        <v>Dal</v>
      </c>
      <c r="M167" s="14">
        <f>'[17]Cumulative Stats'!C165</f>
        <v>0</v>
      </c>
      <c r="N167" s="14">
        <f>'[17]Cumulative Stats'!D165</f>
        <v>0</v>
      </c>
      <c r="P167" s="15">
        <f>'[17]Cumulative Stats'!F165</f>
        <v>1</v>
      </c>
    </row>
    <row r="168" spans="1:16">
      <c r="A168" s="14" t="str">
        <f>'[13]Cumulative Stats'!A168</f>
        <v>Kelcher</v>
      </c>
      <c r="B168" s="14" t="str">
        <f>'[13]Cumulative Stats'!B168</f>
        <v>SD</v>
      </c>
      <c r="C168" s="14">
        <f>'[13]Cumulative Stats'!C168</f>
        <v>0</v>
      </c>
      <c r="D168" s="14">
        <f>'[13]Cumulative Stats'!D168</f>
        <v>0</v>
      </c>
      <c r="E168" s="11">
        <f>IF(C168=0,0,D168/C168)</f>
        <v>0</v>
      </c>
      <c r="F168" s="14">
        <f>'[13]Cumulative Stats'!F168</f>
        <v>0</v>
      </c>
      <c r="G168" s="14">
        <f>'[13]Cumulative Stats'!G168</f>
        <v>0</v>
      </c>
      <c r="H168" s="14">
        <f>'[13]Cumulative Stats'!H168</f>
        <v>0</v>
      </c>
      <c r="I168" s="14"/>
      <c r="J168" s="14"/>
      <c r="K168" s="14" t="str">
        <f>'[15]Cumulative Stats'!A166</f>
        <v>Brezina</v>
      </c>
      <c r="L168" s="14" t="str">
        <f>'[15]Cumulative Stats'!B166</f>
        <v>Atl</v>
      </c>
      <c r="M168" s="14">
        <f>'[15]Cumulative Stats'!C166</f>
        <v>0</v>
      </c>
      <c r="N168" s="14">
        <f>'[15]Cumulative Stats'!D166</f>
        <v>0</v>
      </c>
      <c r="P168" s="15">
        <f>'[15]Cumulative Stats'!F166</f>
        <v>10</v>
      </c>
    </row>
    <row r="169" spans="1:16">
      <c r="A169" s="14" t="str">
        <f>'[23]Cumulative Stats'!A157</f>
        <v>Kelley</v>
      </c>
      <c r="B169" s="14" t="str">
        <f>'[23]Cumulative Stats'!B157</f>
        <v>NYG</v>
      </c>
      <c r="C169" s="14">
        <f>'[23]Cumulative Stats'!C157</f>
        <v>0</v>
      </c>
      <c r="D169" s="14">
        <f>'[23]Cumulative Stats'!D157</f>
        <v>0</v>
      </c>
      <c r="E169" s="11">
        <f>IF(C169=0,0,D169/C169)</f>
        <v>0</v>
      </c>
      <c r="F169" s="14">
        <f>'[23]Cumulative Stats'!F157</f>
        <v>0</v>
      </c>
      <c r="G169" s="14">
        <f>'[23]Cumulative Stats'!G157</f>
        <v>0</v>
      </c>
      <c r="H169" s="14">
        <f>'[23]Cumulative Stats'!H157</f>
        <v>0</v>
      </c>
      <c r="I169" s="14"/>
      <c r="J169" s="14"/>
      <c r="K169" s="14" t="str">
        <f>'[28]Cumulative Stats'!A166</f>
        <v>Brooks</v>
      </c>
      <c r="L169" s="14" t="str">
        <f>'[28]Cumulative Stats'!B166</f>
        <v>Was</v>
      </c>
      <c r="M169" s="14">
        <f>'[28]Cumulative Stats'!C166</f>
        <v>0</v>
      </c>
      <c r="N169" s="14">
        <f>'[28]Cumulative Stats'!D166</f>
        <v>0</v>
      </c>
      <c r="P169" s="15">
        <f>'[28]Cumulative Stats'!F166</f>
        <v>3</v>
      </c>
    </row>
    <row r="170" spans="1:16">
      <c r="A170" s="14" t="str">
        <f>'[6]Cumulative Stats'!A154</f>
        <v>Kiner</v>
      </c>
      <c r="B170" s="14" t="str">
        <f>'[6]Cumulative Stats'!B154</f>
        <v>Hou</v>
      </c>
      <c r="C170" s="14">
        <f>'[6]Cumulative Stats'!C154</f>
        <v>0</v>
      </c>
      <c r="D170" s="14">
        <f>'[6]Cumulative Stats'!D154</f>
        <v>0</v>
      </c>
      <c r="E170" s="11">
        <f>IF(C170=0,0,D170/C170)</f>
        <v>0</v>
      </c>
      <c r="F170" s="14">
        <f>'[6]Cumulative Stats'!F154</f>
        <v>0</v>
      </c>
      <c r="G170" s="14">
        <f>'[6]Cumulative Stats'!G154</f>
        <v>0</v>
      </c>
      <c r="H170" s="14">
        <f>'[6]Cumulative Stats'!H154</f>
        <v>0</v>
      </c>
      <c r="I170" s="14"/>
      <c r="J170" s="14"/>
      <c r="K170" s="14" t="str">
        <f>'[3]Cumulative Stats'!A168</f>
        <v>Browner</v>
      </c>
      <c r="L170" s="14" t="str">
        <f>'[3]Cumulative Stats'!B168</f>
        <v>Cin</v>
      </c>
      <c r="M170" s="14">
        <f>'[3]Cumulative Stats'!C168</f>
        <v>0</v>
      </c>
      <c r="N170" s="14">
        <f>'[3]Cumulative Stats'!D168</f>
        <v>0</v>
      </c>
      <c r="P170" s="15">
        <f>'[3]Cumulative Stats'!F168</f>
        <v>6.5</v>
      </c>
    </row>
    <row r="171" spans="1:16">
      <c r="A171" s="14" t="str">
        <f>'[6]Cumulative Stats'!A155</f>
        <v>Knoff</v>
      </c>
      <c r="B171" s="14" t="str">
        <f>'[6]Cumulative Stats'!B155</f>
        <v>Hou</v>
      </c>
      <c r="C171" s="14">
        <f>'[6]Cumulative Stats'!C155</f>
        <v>0</v>
      </c>
      <c r="D171" s="14">
        <f>'[6]Cumulative Stats'!D155</f>
        <v>0</v>
      </c>
      <c r="E171" s="11">
        <f>IF(C171=0,0,D171/C171)</f>
        <v>0</v>
      </c>
      <c r="F171" s="14">
        <f>'[6]Cumulative Stats'!F155</f>
        <v>0</v>
      </c>
      <c r="G171" s="14">
        <f>'[6]Cumulative Stats'!G155</f>
        <v>0</v>
      </c>
      <c r="H171" s="14">
        <f>'[6]Cumulative Stats'!H155</f>
        <v>0</v>
      </c>
      <c r="I171" s="14"/>
      <c r="J171" s="14"/>
      <c r="K171" s="14" t="str">
        <f>'[16]Cumulative Stats'!A166</f>
        <v>Buffone</v>
      </c>
      <c r="L171" s="14" t="str">
        <f>'[16]Cumulative Stats'!B166</f>
        <v>Chi</v>
      </c>
      <c r="M171" s="14">
        <f>'[16]Cumulative Stats'!C166</f>
        <v>0</v>
      </c>
      <c r="N171" s="14">
        <f>'[16]Cumulative Stats'!D166</f>
        <v>0</v>
      </c>
      <c r="P171" s="15">
        <f>'[16]Cumulative Stats'!F166</f>
        <v>2</v>
      </c>
    </row>
    <row r="172" spans="1:16">
      <c r="A172" t="str">
        <f>'[28]Cumulative Stats'!A154</f>
        <v>Lavender</v>
      </c>
      <c r="B172" t="str">
        <f>'[28]Cumulative Stats'!B154</f>
        <v>Was</v>
      </c>
      <c r="C172">
        <f>'[28]Cumulative Stats'!C154</f>
        <v>0</v>
      </c>
      <c r="D172">
        <f>'[28]Cumulative Stats'!D154</f>
        <v>0</v>
      </c>
      <c r="E172" s="11">
        <f>IF(C172=0,0,D172/C172)</f>
        <v>0</v>
      </c>
      <c r="F172">
        <f>'[28]Cumulative Stats'!F154</f>
        <v>0</v>
      </c>
      <c r="G172">
        <f>'[28]Cumulative Stats'!G154</f>
        <v>0</v>
      </c>
      <c r="H172">
        <f>'[28]Cumulative Stats'!H154</f>
        <v>0</v>
      </c>
      <c r="I172" s="14"/>
      <c r="J172" s="14"/>
      <c r="K172" s="14" t="str">
        <f>'[24]Cumulative Stats'!A171</f>
        <v>Burnham</v>
      </c>
      <c r="L172" s="14" t="str">
        <f>'[24]Cumulative Stats'!B171</f>
        <v>Phi</v>
      </c>
      <c r="M172" s="14">
        <f>'[24]Cumulative Stats'!C171</f>
        <v>0</v>
      </c>
      <c r="N172" s="14">
        <f>'[24]Cumulative Stats'!D171</f>
        <v>0</v>
      </c>
      <c r="P172" s="15">
        <f>'[24]Cumulative Stats'!F171</f>
        <v>3</v>
      </c>
    </row>
    <row r="173" spans="1:16">
      <c r="A173" t="str">
        <f>'[3]Cumulative Stats'!A157</f>
        <v>LeClair</v>
      </c>
      <c r="B173" t="str">
        <f>'[3]Cumulative Stats'!B157</f>
        <v>Cin</v>
      </c>
      <c r="C173">
        <f>'[3]Cumulative Stats'!C157</f>
        <v>0</v>
      </c>
      <c r="D173">
        <f>'[3]Cumulative Stats'!D157</f>
        <v>0</v>
      </c>
      <c r="E173" s="11">
        <f>IF(C173=0,0,D173/C173)</f>
        <v>0</v>
      </c>
      <c r="F173">
        <f>'[3]Cumulative Stats'!F157</f>
        <v>0</v>
      </c>
      <c r="G173">
        <f>'[3]Cumulative Stats'!G157</f>
        <v>0</v>
      </c>
      <c r="H173">
        <f>'[3]Cumulative Stats'!H157</f>
        <v>0</v>
      </c>
      <c r="I173" s="14"/>
      <c r="J173" s="14"/>
      <c r="K173" t="str">
        <f>'[16]Cumulative Stats'!A167</f>
        <v>Campbell</v>
      </c>
      <c r="L173" t="str">
        <f>'[16]Cumulative Stats'!B167</f>
        <v>Chi</v>
      </c>
      <c r="M173">
        <f>'[16]Cumulative Stats'!C167</f>
        <v>0</v>
      </c>
      <c r="N173">
        <f>'[16]Cumulative Stats'!D167</f>
        <v>0</v>
      </c>
      <c r="P173" s="4">
        <f>'[16]Cumulative Stats'!F167</f>
        <v>3</v>
      </c>
    </row>
    <row r="174" spans="1:16">
      <c r="A174" t="str">
        <f>'[24]Cumulative Stats'!A160</f>
        <v>LeMaster</v>
      </c>
      <c r="B174" t="str">
        <f>'[24]Cumulative Stats'!B160</f>
        <v>Phi</v>
      </c>
      <c r="C174">
        <f>'[24]Cumulative Stats'!C160</f>
        <v>0</v>
      </c>
      <c r="D174">
        <f>'[24]Cumulative Stats'!D160</f>
        <v>0</v>
      </c>
      <c r="E174" s="11">
        <f>IF(C174=0,0,D174/C174)</f>
        <v>0</v>
      </c>
      <c r="F174">
        <f>'[24]Cumulative Stats'!F160</f>
        <v>0</v>
      </c>
      <c r="G174">
        <f>'[24]Cumulative Stats'!G160</f>
        <v>0</v>
      </c>
      <c r="H174">
        <f>'[24]Cumulative Stats'!H160</f>
        <v>0</v>
      </c>
      <c r="I174" s="14"/>
      <c r="J174" s="14"/>
      <c r="K174" s="14" t="str">
        <f>'[23]Cumulative Stats'!A170</f>
        <v>Carson</v>
      </c>
      <c r="L174" s="14" t="str">
        <f>'[23]Cumulative Stats'!B170</f>
        <v>NYG</v>
      </c>
      <c r="M174" s="14">
        <f>'[23]Cumulative Stats'!C170</f>
        <v>0</v>
      </c>
      <c r="N174" s="14">
        <f>'[23]Cumulative Stats'!D170</f>
        <v>0</v>
      </c>
      <c r="P174" s="15">
        <f>'[23]Cumulative Stats'!F170</f>
        <v>2</v>
      </c>
    </row>
    <row r="175" spans="1:16">
      <c r="A175" s="14" t="str">
        <f>'[26]Cumulative Stats'!A155</f>
        <v>Lewis</v>
      </c>
      <c r="B175" s="14" t="str">
        <f>'[26]Cumulative Stats'!B155</f>
        <v>SF</v>
      </c>
      <c r="C175" s="14">
        <f>'[26]Cumulative Stats'!C155</f>
        <v>0</v>
      </c>
      <c r="D175" s="14">
        <f>'[26]Cumulative Stats'!D155</f>
        <v>0</v>
      </c>
      <c r="E175" s="11">
        <f>IF(C175=0,0,D175/C175)</f>
        <v>0</v>
      </c>
      <c r="F175" s="14">
        <f>'[26]Cumulative Stats'!F155</f>
        <v>0</v>
      </c>
      <c r="G175" s="14">
        <f>'[26]Cumulative Stats'!G155</f>
        <v>0</v>
      </c>
      <c r="H175" s="14">
        <f>'[26]Cumulative Stats'!H155</f>
        <v>0</v>
      </c>
      <c r="I175" s="14"/>
      <c r="J175" s="14"/>
      <c r="K175" s="14" t="str">
        <f>'[5]Cumulative Stats'!A167</f>
        <v>Chavous</v>
      </c>
      <c r="L175" s="14" t="str">
        <f>'[5]Cumulative Stats'!B167</f>
        <v>Den</v>
      </c>
      <c r="M175" s="14">
        <f>'[5]Cumulative Stats'!C167</f>
        <v>0</v>
      </c>
      <c r="N175" s="14">
        <f>'[5]Cumulative Stats'!D167</f>
        <v>0</v>
      </c>
      <c r="P175" s="15">
        <f>'[5]Cumulative Stats'!F167</f>
        <v>4</v>
      </c>
    </row>
    <row r="176" spans="1:16">
      <c r="A176" s="14" t="str">
        <f>'[27]Cumulative Stats'!A155</f>
        <v>Lewis</v>
      </c>
      <c r="B176" s="14" t="str">
        <f>'[27]Cumulative Stats'!B155</f>
        <v>TB</v>
      </c>
      <c r="C176" s="14">
        <f>'[27]Cumulative Stats'!C155</f>
        <v>0</v>
      </c>
      <c r="D176" s="14">
        <f>'[27]Cumulative Stats'!D155</f>
        <v>0</v>
      </c>
      <c r="E176" s="11">
        <f>IF(C176=0,0,D176/C176)</f>
        <v>0</v>
      </c>
      <c r="F176" s="14">
        <f>'[27]Cumulative Stats'!F155</f>
        <v>0</v>
      </c>
      <c r="G176" s="14">
        <f>'[27]Cumulative Stats'!G155</f>
        <v>0</v>
      </c>
      <c r="H176" s="14">
        <f>'[27]Cumulative Stats'!H155</f>
        <v>0</v>
      </c>
      <c r="I176" s="14"/>
      <c r="J176" s="14"/>
      <c r="K176" s="14" t="str">
        <f>'[12]Cumulative Stats'!A167</f>
        <v>Cole</v>
      </c>
      <c r="L176" s="14" t="str">
        <f>'[12]Cumulative Stats'!B167</f>
        <v>Pit</v>
      </c>
      <c r="M176" s="14">
        <f>'[12]Cumulative Stats'!C167</f>
        <v>0</v>
      </c>
      <c r="N176" s="14">
        <f>'[12]Cumulative Stats'!D167</f>
        <v>0</v>
      </c>
      <c r="P176" s="15">
        <f>'[12]Cumulative Stats'!F167</f>
        <v>2</v>
      </c>
    </row>
    <row r="177" spans="1:16">
      <c r="A177" s="14" t="str">
        <f>'[24]Cumulative Stats'!A161</f>
        <v>Logan</v>
      </c>
      <c r="B177" s="14" t="str">
        <f>'[24]Cumulative Stats'!B161</f>
        <v>Phi</v>
      </c>
      <c r="C177" s="14">
        <f>'[24]Cumulative Stats'!C161</f>
        <v>0</v>
      </c>
      <c r="D177" s="14">
        <f>'[24]Cumulative Stats'!D161</f>
        <v>0</v>
      </c>
      <c r="E177" s="11">
        <f>IF(C177=0,0,D177/C177)</f>
        <v>0</v>
      </c>
      <c r="F177" s="14">
        <f>'[24]Cumulative Stats'!F161</f>
        <v>0</v>
      </c>
      <c r="G177" s="14">
        <f>'[24]Cumulative Stats'!G161</f>
        <v>0</v>
      </c>
      <c r="H177" s="14">
        <f>'[24]Cumulative Stats'!H161</f>
        <v>0</v>
      </c>
      <c r="I177" s="14"/>
      <c r="J177" s="14"/>
      <c r="K177" s="14" t="str">
        <f>'[14]Cumulative Stats'!A167</f>
        <v>Cronan</v>
      </c>
      <c r="L177" s="14" t="str">
        <f>'[14]Cumulative Stats'!B167</f>
        <v>Sea</v>
      </c>
      <c r="M177" s="14">
        <f>'[14]Cumulative Stats'!C167</f>
        <v>0</v>
      </c>
      <c r="N177" s="14">
        <f>'[14]Cumulative Stats'!D167</f>
        <v>0</v>
      </c>
      <c r="P177" s="15">
        <f>'[14]Cumulative Stats'!F167</f>
        <v>2</v>
      </c>
    </row>
    <row r="178" spans="1:16">
      <c r="A178" s="14" t="str">
        <f>'[13]Cumulative Stats'!A170</f>
        <v>Lowe</v>
      </c>
      <c r="B178" s="14" t="str">
        <f>'[13]Cumulative Stats'!B170</f>
        <v>SD</v>
      </c>
      <c r="C178" s="14">
        <f>'[13]Cumulative Stats'!C170</f>
        <v>0</v>
      </c>
      <c r="D178" s="14">
        <f>'[13]Cumulative Stats'!D170</f>
        <v>0</v>
      </c>
      <c r="E178" s="11">
        <f>IF(C178=0,0,D178/C178)</f>
        <v>0</v>
      </c>
      <c r="F178" s="14">
        <f>'[13]Cumulative Stats'!F170</f>
        <v>0</v>
      </c>
      <c r="G178" s="14">
        <f>'[13]Cumulative Stats'!G170</f>
        <v>0</v>
      </c>
      <c r="H178" s="14">
        <f>'[13]Cumulative Stats'!H170</f>
        <v>0</v>
      </c>
      <c r="I178" s="14"/>
      <c r="J178" s="14"/>
      <c r="K178" t="str">
        <f>'[28]Cumulative Stats'!A168</f>
        <v>Curtis</v>
      </c>
      <c r="L178" t="str">
        <f>'[28]Cumulative Stats'!B168</f>
        <v>Was</v>
      </c>
      <c r="M178">
        <f>'[28]Cumulative Stats'!C168</f>
        <v>0</v>
      </c>
      <c r="N178">
        <f>'[28]Cumulative Stats'!D168</f>
        <v>0</v>
      </c>
      <c r="P178" s="4">
        <f>'[28]Cumulative Stats'!F168</f>
        <v>2</v>
      </c>
    </row>
    <row r="179" spans="1:16">
      <c r="A179" t="str">
        <f>'[1]Cumulative Stats'!A151</f>
        <v>Luce</v>
      </c>
      <c r="B179" t="str">
        <f>'[1]Cumulative Stats'!B151</f>
        <v>Bal</v>
      </c>
      <c r="C179">
        <f>'[1]Cumulative Stats'!C151</f>
        <v>0</v>
      </c>
      <c r="D179">
        <f>'[1]Cumulative Stats'!D151</f>
        <v>0</v>
      </c>
      <c r="E179" s="11">
        <f>IF(C179=0,0,D179/C179)</f>
        <v>0</v>
      </c>
      <c r="F179">
        <f>'[1]Cumulative Stats'!F151</f>
        <v>0</v>
      </c>
      <c r="G179">
        <f>'[1]Cumulative Stats'!G151</f>
        <v>0</v>
      </c>
      <c r="H179">
        <f>'[1]Cumulative Stats'!H151</f>
        <v>0</v>
      </c>
      <c r="I179" s="14"/>
      <c r="J179" s="14"/>
      <c r="K179" s="14" t="str">
        <f>'[13]Cumulative Stats'!A178</f>
        <v>DeJurnett</v>
      </c>
      <c r="L179" s="14" t="str">
        <f>'[13]Cumulative Stats'!B178</f>
        <v>SD</v>
      </c>
      <c r="M179" s="14">
        <f>'[13]Cumulative Stats'!C178</f>
        <v>0</v>
      </c>
      <c r="N179" s="14">
        <f>'[13]Cumulative Stats'!D178</f>
        <v>0</v>
      </c>
      <c r="P179" s="15">
        <f>'[13]Cumulative Stats'!F178</f>
        <v>5</v>
      </c>
    </row>
    <row r="180" spans="1:16">
      <c r="A180" s="14" t="str">
        <f>'[24]Cumulative Stats'!A162</f>
        <v>Mahalic</v>
      </c>
      <c r="B180" s="14" t="str">
        <f>'[24]Cumulative Stats'!B162</f>
        <v>Phi</v>
      </c>
      <c r="C180" s="14">
        <f>'[24]Cumulative Stats'!C162</f>
        <v>0</v>
      </c>
      <c r="D180" s="14">
        <f>'[24]Cumulative Stats'!D162</f>
        <v>0</v>
      </c>
      <c r="E180" s="11">
        <f>IF(C180=0,0,D180/C180)</f>
        <v>0</v>
      </c>
      <c r="F180" s="14">
        <f>'[24]Cumulative Stats'!F162</f>
        <v>0</v>
      </c>
      <c r="G180" s="14">
        <f>'[24]Cumulative Stats'!G162</f>
        <v>0</v>
      </c>
      <c r="H180" s="14">
        <f>'[24]Cumulative Stats'!H162</f>
        <v>0</v>
      </c>
      <c r="I180" s="14"/>
      <c r="J180" s="14"/>
      <c r="K180" s="14" t="str">
        <f>'[3]Cumulative Stats'!A171</f>
        <v>Dinkel</v>
      </c>
      <c r="L180" s="14" t="str">
        <f>'[3]Cumulative Stats'!B171</f>
        <v>Cin</v>
      </c>
      <c r="M180" s="14">
        <f>'[3]Cumulative Stats'!C171</f>
        <v>0</v>
      </c>
      <c r="N180" s="14">
        <f>'[3]Cumulative Stats'!D171</f>
        <v>0</v>
      </c>
      <c r="P180" s="15">
        <f>'[3]Cumulative Stats'!F171</f>
        <v>2</v>
      </c>
    </row>
    <row r="181" spans="1:16">
      <c r="A181" s="14" t="str">
        <f>'[17]Cumulative Stats'!A156</f>
        <v>Martin</v>
      </c>
      <c r="B181" s="14" t="str">
        <f>'[17]Cumulative Stats'!B156</f>
        <v>Dal</v>
      </c>
      <c r="C181" s="14">
        <f>'[17]Cumulative Stats'!C156</f>
        <v>0</v>
      </c>
      <c r="D181" s="14">
        <f>'[17]Cumulative Stats'!D156</f>
        <v>0</v>
      </c>
      <c r="E181" s="11">
        <f>IF(C181=0,0,D181/C181)</f>
        <v>0</v>
      </c>
      <c r="F181" s="14">
        <f>'[17]Cumulative Stats'!F156</f>
        <v>0</v>
      </c>
      <c r="G181" s="14">
        <f>'[17]Cumulative Stats'!G156</f>
        <v>0</v>
      </c>
      <c r="H181" s="14">
        <f>'[17]Cumulative Stats'!H156</f>
        <v>0</v>
      </c>
      <c r="I181" s="14"/>
      <c r="J181" s="14"/>
      <c r="K181" s="14" t="str">
        <f>'[6]Cumulative Stats'!A170</f>
        <v>Dorris</v>
      </c>
      <c r="L181" s="14" t="str">
        <f>'[6]Cumulative Stats'!B170</f>
        <v>Hou</v>
      </c>
      <c r="M181" s="14">
        <f>'[6]Cumulative Stats'!C170</f>
        <v>0</v>
      </c>
      <c r="N181" s="14">
        <f>'[6]Cumulative Stats'!D170</f>
        <v>0</v>
      </c>
      <c r="P181" s="15">
        <f>'[6]Cumulative Stats'!F170</f>
        <v>4</v>
      </c>
    </row>
    <row r="182" spans="1:16">
      <c r="A182" s="14" t="str">
        <f>'[10]Cumulative Stats'!A154</f>
        <v>Martin</v>
      </c>
      <c r="B182" s="14" t="str">
        <f>'[10]Cumulative Stats'!B154</f>
        <v>NYJ</v>
      </c>
      <c r="C182" s="14">
        <f>'[10]Cumulative Stats'!C154</f>
        <v>0</v>
      </c>
      <c r="D182" s="14">
        <f>'[10]Cumulative Stats'!D154</f>
        <v>0</v>
      </c>
      <c r="E182" s="11">
        <f>IF(C182=0,0,D182/C182)</f>
        <v>0</v>
      </c>
      <c r="F182" s="14">
        <f>'[10]Cumulative Stats'!F154</f>
        <v>0</v>
      </c>
      <c r="G182" s="14">
        <f>'[10]Cumulative Stats'!G154</f>
        <v>0</v>
      </c>
      <c r="H182" s="14">
        <f>'[10]Cumulative Stats'!H154</f>
        <v>0</v>
      </c>
      <c r="I182" s="14"/>
      <c r="J182" s="14"/>
      <c r="K182" s="14" t="str">
        <f>'[8]Cumulative Stats'!A172</f>
        <v>Duhe</v>
      </c>
      <c r="L182" s="14" t="str">
        <f>'[8]Cumulative Stats'!B172</f>
        <v>Mia</v>
      </c>
      <c r="M182" s="14">
        <f>'[8]Cumulative Stats'!C172</f>
        <v>0</v>
      </c>
      <c r="N182" s="14">
        <f>'[8]Cumulative Stats'!D172</f>
        <v>0</v>
      </c>
      <c r="P182" s="15">
        <f>'[8]Cumulative Stats'!F172</f>
        <v>8</v>
      </c>
    </row>
    <row r="183" spans="1:16">
      <c r="A183" s="14" t="str">
        <f>'[4]Cumulative Stats'!A155</f>
        <v>Matthews</v>
      </c>
      <c r="B183" s="14" t="str">
        <f>'[4]Cumulative Stats'!B155</f>
        <v>Cle</v>
      </c>
      <c r="C183" s="14">
        <f>'[4]Cumulative Stats'!C155</f>
        <v>0</v>
      </c>
      <c r="D183" s="14">
        <f>'[4]Cumulative Stats'!D155</f>
        <v>0</v>
      </c>
      <c r="E183" s="11">
        <f>IF(C183=0,0,D183/C183)</f>
        <v>0</v>
      </c>
      <c r="F183" s="14">
        <f>'[4]Cumulative Stats'!F155</f>
        <v>0</v>
      </c>
      <c r="G183" s="14">
        <f>'[4]Cumulative Stats'!G155</f>
        <v>0</v>
      </c>
      <c r="H183" s="14">
        <f>'[4]Cumulative Stats'!H155</f>
        <v>0</v>
      </c>
      <c r="I183" s="14"/>
      <c r="J183" s="14"/>
      <c r="K183" s="14" t="str">
        <f>'[28]Cumulative Stats'!A169</f>
        <v>Dusek</v>
      </c>
      <c r="L183" s="14" t="str">
        <f>'[28]Cumulative Stats'!B169</f>
        <v>Was</v>
      </c>
      <c r="M183" s="14">
        <f>'[28]Cumulative Stats'!C169</f>
        <v>0</v>
      </c>
      <c r="N183" s="14">
        <f>'[28]Cumulative Stats'!D169</f>
        <v>0</v>
      </c>
      <c r="P183" s="15">
        <f>'[28]Cumulative Stats'!F169</f>
        <v>1</v>
      </c>
    </row>
    <row r="184" spans="1:16">
      <c r="A184" s="14" t="str">
        <f>'[28]Cumulative Stats'!A155</f>
        <v>McDole</v>
      </c>
      <c r="B184" s="14" t="str">
        <f>'[28]Cumulative Stats'!B155</f>
        <v>Was</v>
      </c>
      <c r="C184" s="14">
        <f>'[28]Cumulative Stats'!C155</f>
        <v>0</v>
      </c>
      <c r="D184" s="14">
        <f>'[28]Cumulative Stats'!D155</f>
        <v>0</v>
      </c>
      <c r="E184" s="11">
        <f>IF(C184=0,0,D184/C184)</f>
        <v>0</v>
      </c>
      <c r="F184" s="14">
        <f>'[28]Cumulative Stats'!F155</f>
        <v>0</v>
      </c>
      <c r="G184" s="14">
        <f>'[28]Cumulative Stats'!G155</f>
        <v>0</v>
      </c>
      <c r="H184" s="14">
        <f>'[28]Cumulative Stats'!H155</f>
        <v>0</v>
      </c>
      <c r="I184" s="14"/>
      <c r="J184" s="14"/>
      <c r="K184" s="14" t="str">
        <f>'[26]Cumulative Stats'!A169</f>
        <v>Elam</v>
      </c>
      <c r="L184" s="14" t="str">
        <f>'[26]Cumulative Stats'!B169</f>
        <v>SF</v>
      </c>
      <c r="M184" s="14">
        <f>'[26]Cumulative Stats'!C169</f>
        <v>0</v>
      </c>
      <c r="N184" s="14">
        <f>'[26]Cumulative Stats'!D169</f>
        <v>0</v>
      </c>
      <c r="P184" s="15">
        <f>'[26]Cumulative Stats'!F169</f>
        <v>1</v>
      </c>
    </row>
    <row r="185" spans="1:16">
      <c r="A185" s="14" t="str">
        <f>'[23]Cumulative Stats'!A158</f>
        <v>McKinney</v>
      </c>
      <c r="B185" s="14" t="str">
        <f>'[23]Cumulative Stats'!B158</f>
        <v>NYG</v>
      </c>
      <c r="C185" s="14">
        <f>'[23]Cumulative Stats'!C158</f>
        <v>0</v>
      </c>
      <c r="D185" s="14">
        <f>'[23]Cumulative Stats'!D158</f>
        <v>0</v>
      </c>
      <c r="E185" s="11">
        <f>IF(C185=0,0,D185/C185)</f>
        <v>0</v>
      </c>
      <c r="F185" s="14">
        <f>'[23]Cumulative Stats'!F158</f>
        <v>0</v>
      </c>
      <c r="G185" s="14">
        <f>'[23]Cumulative Stats'!G158</f>
        <v>0</v>
      </c>
      <c r="H185" s="14">
        <f>'[23]Cumulative Stats'!H158</f>
        <v>0</v>
      </c>
      <c r="I185" s="14"/>
      <c r="J185" s="14"/>
      <c r="K185" t="str">
        <f>'[26]Cumulative Stats'!A170</f>
        <v>Elia</v>
      </c>
      <c r="L185" t="str">
        <f>'[26]Cumulative Stats'!B170</f>
        <v>SF</v>
      </c>
      <c r="M185">
        <f>'[26]Cumulative Stats'!C170</f>
        <v>0</v>
      </c>
      <c r="N185">
        <f>'[26]Cumulative Stats'!D170</f>
        <v>0</v>
      </c>
      <c r="P185" s="4">
        <f>'[26]Cumulative Stats'!F170</f>
        <v>1</v>
      </c>
    </row>
    <row r="186" spans="1:16">
      <c r="A186" s="14" t="str">
        <f>'[21]Cumulative Stats'!A153</f>
        <v>McNeill</v>
      </c>
      <c r="B186" s="14" t="str">
        <f>'[21]Cumulative Stats'!B153</f>
        <v>Min</v>
      </c>
      <c r="C186" s="14">
        <f>'[21]Cumulative Stats'!C153</f>
        <v>0</v>
      </c>
      <c r="D186" s="14">
        <f>'[21]Cumulative Stats'!D153</f>
        <v>0</v>
      </c>
      <c r="E186" s="11">
        <f>IF(C186=0,0,D186/C186)</f>
        <v>0</v>
      </c>
      <c r="F186" s="14">
        <f>'[21]Cumulative Stats'!F153</f>
        <v>0</v>
      </c>
      <c r="G186" s="14">
        <f>'[21]Cumulative Stats'!G153</f>
        <v>0</v>
      </c>
      <c r="H186" s="14">
        <f>'[21]Cumulative Stats'!H153</f>
        <v>0</v>
      </c>
      <c r="I186" s="14"/>
      <c r="J186" s="14"/>
      <c r="K186" s="14" t="str">
        <f>'[21]Cumulative Stats'!A166</f>
        <v>Eller</v>
      </c>
      <c r="L186" s="14" t="str">
        <f>'[21]Cumulative Stats'!B166</f>
        <v>Min</v>
      </c>
      <c r="M186" s="14">
        <f>'[21]Cumulative Stats'!C166</f>
        <v>0</v>
      </c>
      <c r="N186" s="14">
        <f>'[21]Cumulative Stats'!D166</f>
        <v>0</v>
      </c>
      <c r="P186" s="15">
        <f>'[21]Cumulative Stats'!F166</f>
        <v>5</v>
      </c>
    </row>
    <row r="187" spans="1:16">
      <c r="A187" s="14" t="str">
        <f>'[13]Cumulative Stats'!A171</f>
        <v>Middleton</v>
      </c>
      <c r="B187" s="14" t="str">
        <f>'[13]Cumulative Stats'!B171</f>
        <v>SD</v>
      </c>
      <c r="C187" s="14">
        <f>'[13]Cumulative Stats'!C171</f>
        <v>0</v>
      </c>
      <c r="D187" s="14">
        <f>'[13]Cumulative Stats'!D171</f>
        <v>0</v>
      </c>
      <c r="E187" s="11">
        <f>IF(C187=0,0,D187/C187)</f>
        <v>0</v>
      </c>
      <c r="F187" s="14">
        <f>'[13]Cumulative Stats'!F171</f>
        <v>0</v>
      </c>
      <c r="G187" s="14">
        <f>'[13]Cumulative Stats'!G171</f>
        <v>0</v>
      </c>
      <c r="H187" s="14">
        <f>'[13]Cumulative Stats'!H171</f>
        <v>0</v>
      </c>
      <c r="I187" s="14"/>
      <c r="J187" s="14"/>
      <c r="K187" t="str">
        <f>'[7]Cumulative Stats'!A165</f>
        <v>Elrod</v>
      </c>
      <c r="L187" t="str">
        <f>'[7]Cumulative Stats'!B165</f>
        <v>KC</v>
      </c>
      <c r="M187">
        <f>'[7]Cumulative Stats'!C165</f>
        <v>0</v>
      </c>
      <c r="N187">
        <f>'[7]Cumulative Stats'!D165</f>
        <v>0</v>
      </c>
      <c r="P187" s="4">
        <f>'[7]Cumulative Stats'!F165</f>
        <v>2</v>
      </c>
    </row>
    <row r="188" spans="1:16">
      <c r="A188" s="14" t="str">
        <f>'[3]Cumulative Stats'!A158</f>
        <v>Morgan</v>
      </c>
      <c r="B188" s="14" t="str">
        <f>'[3]Cumulative Stats'!B158</f>
        <v>Cin</v>
      </c>
      <c r="C188" s="14">
        <f>'[3]Cumulative Stats'!C158</f>
        <v>0</v>
      </c>
      <c r="D188" s="14">
        <f>'[3]Cumulative Stats'!D158</f>
        <v>0</v>
      </c>
      <c r="E188" s="11">
        <f>IF(C188=0,0,D188/C188)</f>
        <v>0</v>
      </c>
      <c r="F188" s="14">
        <f>'[3]Cumulative Stats'!F158</f>
        <v>0</v>
      </c>
      <c r="G188" s="14">
        <f>'[3]Cumulative Stats'!G158</f>
        <v>0</v>
      </c>
      <c r="H188" s="14">
        <f>'[3]Cumulative Stats'!H158</f>
        <v>0</v>
      </c>
      <c r="I188" s="14"/>
      <c r="J188" s="14"/>
      <c r="K188" t="str">
        <f>'[15]Cumulative Stats'!A167</f>
        <v>Faumuina</v>
      </c>
      <c r="L188" t="str">
        <f>'[15]Cumulative Stats'!B167</f>
        <v>Atl</v>
      </c>
      <c r="M188">
        <f>'[15]Cumulative Stats'!C167</f>
        <v>0</v>
      </c>
      <c r="N188">
        <f>'[15]Cumulative Stats'!D167</f>
        <v>0</v>
      </c>
      <c r="P188" s="4">
        <f>'[15]Cumulative Stats'!F167</f>
        <v>3</v>
      </c>
    </row>
    <row r="189" spans="1:16">
      <c r="A189" s="14" t="str">
        <f>'[1]Cumulative Stats'!A152</f>
        <v>Mumphord</v>
      </c>
      <c r="B189" s="14" t="str">
        <f>'[1]Cumulative Stats'!B152</f>
        <v>Bal</v>
      </c>
      <c r="C189" s="14">
        <f>'[1]Cumulative Stats'!C152</f>
        <v>0</v>
      </c>
      <c r="D189" s="14">
        <f>'[1]Cumulative Stats'!D152</f>
        <v>0</v>
      </c>
      <c r="E189" s="11">
        <f>IF(C189=0,0,D189/C189)</f>
        <v>0</v>
      </c>
      <c r="F189" s="14">
        <f>'[1]Cumulative Stats'!F152</f>
        <v>0</v>
      </c>
      <c r="G189" s="14">
        <f>'[1]Cumulative Stats'!G152</f>
        <v>0</v>
      </c>
      <c r="H189" s="14">
        <f>'[1]Cumulative Stats'!H152</f>
        <v>0</v>
      </c>
      <c r="I189" s="14"/>
      <c r="J189" s="14"/>
      <c r="K189" s="14" t="str">
        <f>'[13]Cumulative Stats'!A179</f>
        <v>Fuller</v>
      </c>
      <c r="L189" s="14" t="str">
        <f>'[13]Cumulative Stats'!B179</f>
        <v>SD</v>
      </c>
      <c r="M189" s="14">
        <f>'[13]Cumulative Stats'!C179</f>
        <v>0</v>
      </c>
      <c r="N189" s="14">
        <f>'[13]Cumulative Stats'!D179</f>
        <v>0</v>
      </c>
      <c r="P189" s="15">
        <f>'[13]Cumulative Stats'!F179</f>
        <v>0.5</v>
      </c>
    </row>
    <row r="190" spans="1:16">
      <c r="A190" s="14" t="str">
        <f>'[25]Cumulative Stats'!A161</f>
        <v>Neils</v>
      </c>
      <c r="B190" s="14" t="str">
        <f>'[25]Cumulative Stats'!B161</f>
        <v>StL</v>
      </c>
      <c r="C190" s="14">
        <f>'[25]Cumulative Stats'!C161</f>
        <v>0</v>
      </c>
      <c r="D190" s="14">
        <f>'[25]Cumulative Stats'!D161</f>
        <v>0</v>
      </c>
      <c r="E190" s="11">
        <f>IF(C190=0,0,D190/C190)</f>
        <v>0</v>
      </c>
      <c r="F190" s="14">
        <f>'[25]Cumulative Stats'!F161</f>
        <v>0</v>
      </c>
      <c r="G190" s="14">
        <f>'[25]Cumulative Stats'!G161</f>
        <v>0</v>
      </c>
      <c r="H190" s="14">
        <f>'[25]Cumulative Stats'!H161</f>
        <v>0</v>
      </c>
      <c r="I190" s="14"/>
      <c r="J190" s="14"/>
      <c r="K190" s="14" t="str">
        <f>'[26]Cumulative Stats'!A171</f>
        <v>Galigher</v>
      </c>
      <c r="L190" s="14" t="str">
        <f>'[26]Cumulative Stats'!B171</f>
        <v>SF</v>
      </c>
      <c r="M190" s="14">
        <f>'[26]Cumulative Stats'!C171</f>
        <v>0</v>
      </c>
      <c r="N190" s="14">
        <f>'[26]Cumulative Stats'!D171</f>
        <v>0</v>
      </c>
      <c r="P190" s="15">
        <f>'[26]Cumulative Stats'!F171</f>
        <v>1</v>
      </c>
    </row>
    <row r="191" spans="1:16">
      <c r="A191" s="14" t="str">
        <f>'[25]Cumulative Stats'!A162</f>
        <v>Nelson</v>
      </c>
      <c r="B191" s="14" t="str">
        <f>'[25]Cumulative Stats'!B162</f>
        <v>StL</v>
      </c>
      <c r="C191" s="14">
        <f>'[25]Cumulative Stats'!C162</f>
        <v>0</v>
      </c>
      <c r="D191" s="14">
        <f>'[25]Cumulative Stats'!D162</f>
        <v>0</v>
      </c>
      <c r="E191" s="11">
        <f>IF(C191=0,0,D191/C191)</f>
        <v>0</v>
      </c>
      <c r="F191" s="14">
        <f>'[25]Cumulative Stats'!F162</f>
        <v>0</v>
      </c>
      <c r="G191" s="14">
        <f>'[25]Cumulative Stats'!G162</f>
        <v>0</v>
      </c>
      <c r="H191" s="14">
        <f>'[25]Cumulative Stats'!H162</f>
        <v>0</v>
      </c>
      <c r="I191" s="14"/>
      <c r="J191" s="14"/>
      <c r="K191" s="14" t="str">
        <f>'[13]Cumulative Stats'!A180</f>
        <v>Goode</v>
      </c>
      <c r="L191" s="14" t="str">
        <f>'[13]Cumulative Stats'!B180</f>
        <v>SD</v>
      </c>
      <c r="M191" s="14">
        <f>'[13]Cumulative Stats'!C180</f>
        <v>0</v>
      </c>
      <c r="N191" s="14">
        <f>'[13]Cumulative Stats'!D180</f>
        <v>0</v>
      </c>
      <c r="P191" s="15">
        <f>'[13]Cumulative Stats'!F180</f>
        <v>1</v>
      </c>
    </row>
    <row r="192" spans="1:16">
      <c r="A192" s="14" t="str">
        <f>'[26]Cumulative Stats'!A156</f>
        <v>Nichols</v>
      </c>
      <c r="B192" s="14" t="str">
        <f>'[26]Cumulative Stats'!B156</f>
        <v>SF</v>
      </c>
      <c r="C192" s="14">
        <f>'[26]Cumulative Stats'!C156</f>
        <v>0</v>
      </c>
      <c r="D192" s="14">
        <f>'[26]Cumulative Stats'!D156</f>
        <v>0</v>
      </c>
      <c r="E192" s="11">
        <f>IF(C192=0,0,D192/C192)</f>
        <v>0</v>
      </c>
      <c r="F192" s="14">
        <f>'[26]Cumulative Stats'!F156</f>
        <v>0</v>
      </c>
      <c r="G192" s="14">
        <f>'[26]Cumulative Stats'!G156</f>
        <v>0</v>
      </c>
      <c r="H192" s="14">
        <f>'[26]Cumulative Stats'!H156</f>
        <v>0</v>
      </c>
      <c r="I192" s="14"/>
      <c r="J192" s="14"/>
      <c r="K192" s="14" t="str">
        <f>'[5]Cumulative Stats'!A168</f>
        <v>Grant</v>
      </c>
      <c r="L192" s="14" t="str">
        <f>'[5]Cumulative Stats'!B168</f>
        <v>Den</v>
      </c>
      <c r="M192" s="14">
        <f>'[5]Cumulative Stats'!C168</f>
        <v>0</v>
      </c>
      <c r="N192" s="14">
        <f>'[5]Cumulative Stats'!D168</f>
        <v>0</v>
      </c>
      <c r="P192" s="15">
        <f>'[5]Cumulative Stats'!F168</f>
        <v>1.5</v>
      </c>
    </row>
    <row r="193" spans="1:16">
      <c r="A193" t="str">
        <f>'[18]Cumulative Stats'!A159</f>
        <v>O'Neil</v>
      </c>
      <c r="B193" t="str">
        <f>'[18]Cumulative Stats'!B159</f>
        <v>Det</v>
      </c>
      <c r="C193">
        <f>'[18]Cumulative Stats'!C159</f>
        <v>0</v>
      </c>
      <c r="D193">
        <f>'[18]Cumulative Stats'!D159</f>
        <v>0</v>
      </c>
      <c r="E193" s="11">
        <f>IF(C193=0,0,D193/C193)</f>
        <v>0</v>
      </c>
      <c r="F193">
        <f>'[18]Cumulative Stats'!F159</f>
        <v>0</v>
      </c>
      <c r="G193">
        <f>'[18]Cumulative Stats'!G159</f>
        <v>0</v>
      </c>
      <c r="H193">
        <f>'[18]Cumulative Stats'!H159</f>
        <v>0</v>
      </c>
      <c r="I193" s="14"/>
      <c r="J193" s="14"/>
      <c r="K193" s="14" t="str">
        <f>'[18]Cumulative Stats'!A172</f>
        <v>Gray</v>
      </c>
      <c r="L193" s="14" t="str">
        <f>'[18]Cumulative Stats'!B172</f>
        <v>Det</v>
      </c>
      <c r="M193" s="14">
        <f>'[18]Cumulative Stats'!C172</f>
        <v>0</v>
      </c>
      <c r="N193" s="14">
        <f>'[18]Cumulative Stats'!D172</f>
        <v>0</v>
      </c>
      <c r="P193" s="15">
        <f>'[18]Cumulative Stats'!F172</f>
        <v>1</v>
      </c>
    </row>
    <row r="194" spans="1:16">
      <c r="A194" s="14" t="str">
        <f>'[26]Cumulative Stats'!A157</f>
        <v>Odom</v>
      </c>
      <c r="B194" s="14" t="s">
        <v>231</v>
      </c>
      <c r="C194" s="14">
        <f>'[26]Cumulative Stats'!C157</f>
        <v>0</v>
      </c>
      <c r="D194" s="14">
        <f>'[26]Cumulative Stats'!D157</f>
        <v>0</v>
      </c>
      <c r="E194" s="11">
        <f>IF(C194=0,0,D194/C194)</f>
        <v>0</v>
      </c>
      <c r="F194" s="14">
        <f>'[26]Cumulative Stats'!F157</f>
        <v>0</v>
      </c>
      <c r="G194" s="14">
        <f>'[26]Cumulative Stats'!G157</f>
        <v>0</v>
      </c>
      <c r="H194" s="14">
        <f>'[26]Cumulative Stats'!H157</f>
        <v>0</v>
      </c>
      <c r="I194" s="14"/>
      <c r="J194" s="14"/>
      <c r="K194" t="str">
        <f>'[12]Cumulative Stats'!A169</f>
        <v>Greene</v>
      </c>
      <c r="L194" t="str">
        <f>'[12]Cumulative Stats'!B169</f>
        <v>Pit</v>
      </c>
      <c r="M194">
        <f>'[12]Cumulative Stats'!C169</f>
        <v>0</v>
      </c>
      <c r="N194">
        <f>'[12]Cumulative Stats'!D169</f>
        <v>0</v>
      </c>
      <c r="P194" s="4">
        <f>'[12]Cumulative Stats'!F169</f>
        <v>4.5</v>
      </c>
    </row>
    <row r="195" spans="1:16">
      <c r="A195" s="14" t="str">
        <f>'[3]Cumulative Stats'!A159</f>
        <v>Perry</v>
      </c>
      <c r="B195" s="14" t="str">
        <f>'[3]Cumulative Stats'!B159</f>
        <v>Cin</v>
      </c>
      <c r="C195" s="14">
        <f>'[3]Cumulative Stats'!C159</f>
        <v>0</v>
      </c>
      <c r="D195" s="14">
        <f>'[3]Cumulative Stats'!D159</f>
        <v>0</v>
      </c>
      <c r="E195" s="11">
        <f>IF(C195=0,0,D195/C195)</f>
        <v>0</v>
      </c>
      <c r="F195" s="14">
        <f>'[3]Cumulative Stats'!F159</f>
        <v>0</v>
      </c>
      <c r="G195" s="14">
        <f>'[3]Cumulative Stats'!G159</f>
        <v>0</v>
      </c>
      <c r="H195" s="14">
        <f>'[3]Cumulative Stats'!H159</f>
        <v>0</v>
      </c>
      <c r="I195" s="14"/>
      <c r="J195" s="14"/>
      <c r="K195" s="14" t="str">
        <f>'[23]Cumulative Stats'!A171</f>
        <v>Gregory</v>
      </c>
      <c r="L195" s="14" t="str">
        <f>'[23]Cumulative Stats'!B171</f>
        <v>NYG</v>
      </c>
      <c r="M195" s="14">
        <f>'[23]Cumulative Stats'!C171</f>
        <v>0</v>
      </c>
      <c r="N195" s="14">
        <f>'[23]Cumulative Stats'!D171</f>
        <v>0</v>
      </c>
      <c r="P195" s="15">
        <f>'[23]Cumulative Stats'!F171</f>
        <v>1.5</v>
      </c>
    </row>
    <row r="196" spans="1:16">
      <c r="A196" s="14" t="str">
        <f>'[4]Cumulative Stats'!A156</f>
        <v>Peters</v>
      </c>
      <c r="B196" s="14" t="str">
        <f>'[4]Cumulative Stats'!B156</f>
        <v>Cle</v>
      </c>
      <c r="C196" s="14">
        <f>'[4]Cumulative Stats'!C156</f>
        <v>0</v>
      </c>
      <c r="D196" s="14">
        <f>'[4]Cumulative Stats'!D156</f>
        <v>0</v>
      </c>
      <c r="E196" s="11">
        <f>IF(C196=0,0,D196/C196)</f>
        <v>0</v>
      </c>
      <c r="F196" s="14">
        <f>'[4]Cumulative Stats'!F156</f>
        <v>0</v>
      </c>
      <c r="G196" s="14">
        <f>'[4]Cumulative Stats'!G156</f>
        <v>0</v>
      </c>
      <c r="H196" s="14">
        <f>'[4]Cumulative Stats'!H156</f>
        <v>0</v>
      </c>
      <c r="I196" s="14"/>
      <c r="J196" s="14"/>
      <c r="K196" s="14" t="str">
        <f>'[4]Cumulative Stats'!A167</f>
        <v>Hall</v>
      </c>
      <c r="L196" s="14" t="str">
        <f>'[4]Cumulative Stats'!B167</f>
        <v>Cle</v>
      </c>
      <c r="M196" s="14">
        <f>'[4]Cumulative Stats'!C167</f>
        <v>0</v>
      </c>
      <c r="N196" s="14">
        <f>'[4]Cumulative Stats'!D167</f>
        <v>0</v>
      </c>
      <c r="P196" s="15">
        <f>'[4]Cumulative Stats'!F167</f>
        <v>2.5</v>
      </c>
    </row>
    <row r="197" spans="1:16">
      <c r="A197" s="14" t="str">
        <f>'[18]Cumulative Stats'!A160</f>
        <v>Pinkney</v>
      </c>
      <c r="B197" s="14" t="str">
        <f>'[18]Cumulative Stats'!B160</f>
        <v>Det</v>
      </c>
      <c r="C197" s="14">
        <f>'[18]Cumulative Stats'!C160</f>
        <v>0</v>
      </c>
      <c r="D197" s="14">
        <f>'[18]Cumulative Stats'!D160</f>
        <v>0</v>
      </c>
      <c r="E197" s="11">
        <f>IF(C197=0,0,D197/C197)</f>
        <v>0</v>
      </c>
      <c r="F197" s="14">
        <f>'[18]Cumulative Stats'!F160</f>
        <v>0</v>
      </c>
      <c r="G197" s="14">
        <f>'[18]Cumulative Stats'!G160</f>
        <v>0</v>
      </c>
      <c r="H197" s="14">
        <f>'[18]Cumulative Stats'!H160</f>
        <v>0</v>
      </c>
      <c r="I197" s="14"/>
      <c r="J197" s="14"/>
      <c r="K197" s="14" t="str">
        <f>'[3]Cumulative Stats'!A173</f>
        <v>Harris</v>
      </c>
      <c r="L197" s="14" t="str">
        <f>'[3]Cumulative Stats'!B173</f>
        <v>Cin</v>
      </c>
      <c r="M197" s="14">
        <f>'[3]Cumulative Stats'!C173</f>
        <v>0</v>
      </c>
      <c r="N197" s="14">
        <f>'[3]Cumulative Stats'!D173</f>
        <v>0</v>
      </c>
      <c r="P197" s="15">
        <f>'[3]Cumulative Stats'!F173</f>
        <v>2</v>
      </c>
    </row>
    <row r="198" spans="1:16">
      <c r="A198" s="14" t="str">
        <f>'[16]Cumulative Stats'!A155</f>
        <v>Plank</v>
      </c>
      <c r="B198" s="14" t="str">
        <f>'[16]Cumulative Stats'!B155</f>
        <v>Chi</v>
      </c>
      <c r="C198" s="14">
        <f>'[16]Cumulative Stats'!C155</f>
        <v>0</v>
      </c>
      <c r="D198" s="14">
        <f>'[16]Cumulative Stats'!D155</f>
        <v>0</v>
      </c>
      <c r="E198" s="11">
        <f>IF(C198=0,0,D198/C198)</f>
        <v>0</v>
      </c>
      <c r="F198" s="14">
        <f>'[16]Cumulative Stats'!F155</f>
        <v>0</v>
      </c>
      <c r="G198" s="14">
        <f>'[16]Cumulative Stats'!G155</f>
        <v>0</v>
      </c>
      <c r="H198" s="14">
        <f>'[16]Cumulative Stats'!H155</f>
        <v>0</v>
      </c>
      <c r="I198" s="14"/>
      <c r="J198" s="14"/>
      <c r="K198" s="14" t="str">
        <f>'[17]Cumulative Stats'!A167</f>
        <v>Harris</v>
      </c>
      <c r="L198" s="14" t="str">
        <f>'[17]Cumulative Stats'!B167</f>
        <v>Dal</v>
      </c>
      <c r="M198" s="14">
        <f>'[17]Cumulative Stats'!C167</f>
        <v>0</v>
      </c>
      <c r="N198" s="14">
        <f>'[17]Cumulative Stats'!D167</f>
        <v>0</v>
      </c>
      <c r="P198" s="15">
        <f>'[17]Cumulative Stats'!F167</f>
        <v>1</v>
      </c>
    </row>
    <row r="199" spans="1:16">
      <c r="A199" s="14" t="str">
        <f>'[15]Cumulative Stats'!A154</f>
        <v>Pridemore</v>
      </c>
      <c r="B199" s="14" t="str">
        <f>'[15]Cumulative Stats'!B154</f>
        <v>Atl</v>
      </c>
      <c r="C199" s="14">
        <f>'[15]Cumulative Stats'!C154</f>
        <v>0</v>
      </c>
      <c r="D199" s="14">
        <f>'[15]Cumulative Stats'!D154</f>
        <v>0</v>
      </c>
      <c r="E199" s="11">
        <f>IF(C199=0,0,D199/C199)</f>
        <v>0</v>
      </c>
      <c r="F199" s="14">
        <f>'[15]Cumulative Stats'!F154</f>
        <v>0</v>
      </c>
      <c r="G199" s="14">
        <f>'[15]Cumulative Stats'!G154</f>
        <v>0</v>
      </c>
      <c r="H199" s="14">
        <f>'[15]Cumulative Stats'!H154</f>
        <v>0</v>
      </c>
      <c r="I199" s="14"/>
      <c r="J199" s="14"/>
      <c r="K199" s="14" t="str">
        <f>'[27]Cumulative Stats'!A168</f>
        <v>Harris</v>
      </c>
      <c r="L199" s="14" t="s">
        <v>233</v>
      </c>
      <c r="M199" s="14">
        <f>'[27]Cumulative Stats'!C168</f>
        <v>0</v>
      </c>
      <c r="N199" s="14">
        <f>'[27]Cumulative Stats'!D168</f>
        <v>0</v>
      </c>
      <c r="P199" s="15">
        <f>'[27]Cumulative Stats'!F168</f>
        <v>1</v>
      </c>
    </row>
    <row r="200" spans="1:16">
      <c r="A200" s="14" t="str">
        <f>'[27]Cumulative Stats'!A156</f>
        <v>Reece</v>
      </c>
      <c r="B200" s="14" t="str">
        <f>'[27]Cumulative Stats'!B156</f>
        <v>TB</v>
      </c>
      <c r="C200" s="14">
        <f>'[27]Cumulative Stats'!C156</f>
        <v>0</v>
      </c>
      <c r="D200" s="14">
        <f>'[27]Cumulative Stats'!D156</f>
        <v>0</v>
      </c>
      <c r="E200" s="11">
        <f>IF(C200=0,0,D200/C200)</f>
        <v>0</v>
      </c>
      <c r="F200" s="14">
        <f>'[27]Cumulative Stats'!F156</f>
        <v>0</v>
      </c>
      <c r="G200" s="14">
        <f>'[27]Cumulative Stats'!G156</f>
        <v>0</v>
      </c>
      <c r="H200" s="14">
        <f>'[27]Cumulative Stats'!H156</f>
        <v>0</v>
      </c>
      <c r="I200" s="14"/>
      <c r="J200" s="14"/>
      <c r="K200" s="14" t="str">
        <f>'[9]Cumulative Stats'!A167</f>
        <v>Hawkins</v>
      </c>
      <c r="L200" s="14" t="str">
        <f>'[9]Cumulative Stats'!B167</f>
        <v>NE</v>
      </c>
      <c r="M200" s="14">
        <f>'[9]Cumulative Stats'!C167</f>
        <v>0</v>
      </c>
      <c r="N200" s="14">
        <f>'[9]Cumulative Stats'!D167</f>
        <v>0</v>
      </c>
      <c r="P200" s="15">
        <f>'[9]Cumulative Stats'!F167</f>
        <v>1</v>
      </c>
    </row>
    <row r="201" spans="1:16">
      <c r="A201" t="str">
        <f>'[15]Cumulative Stats'!A155</f>
        <v>Reed</v>
      </c>
      <c r="B201" t="str">
        <f>'[15]Cumulative Stats'!B155</f>
        <v>Atl</v>
      </c>
      <c r="C201">
        <f>'[15]Cumulative Stats'!C155</f>
        <v>0</v>
      </c>
      <c r="D201">
        <f>'[15]Cumulative Stats'!D155</f>
        <v>0</v>
      </c>
      <c r="E201" s="11">
        <f>IF(C201=0,0,D201/C201)</f>
        <v>0</v>
      </c>
      <c r="F201">
        <f>'[15]Cumulative Stats'!F155</f>
        <v>0</v>
      </c>
      <c r="G201">
        <f>'[15]Cumulative Stats'!G155</f>
        <v>0</v>
      </c>
      <c r="H201">
        <f>'[15]Cumulative Stats'!H155</f>
        <v>0</v>
      </c>
      <c r="I201" s="14"/>
      <c r="J201" s="14"/>
      <c r="K201" t="str">
        <f>'[17]Cumulative Stats'!A168</f>
        <v>Hegman</v>
      </c>
      <c r="L201" t="str">
        <f>'[17]Cumulative Stats'!B168</f>
        <v>Dal</v>
      </c>
      <c r="M201">
        <f>'[17]Cumulative Stats'!C168</f>
        <v>0</v>
      </c>
      <c r="N201">
        <f>'[17]Cumulative Stats'!D168</f>
        <v>0</v>
      </c>
      <c r="P201" s="4">
        <f>'[17]Cumulative Stats'!F168</f>
        <v>2.5</v>
      </c>
    </row>
    <row r="202" spans="1:16">
      <c r="A202" s="14" t="str">
        <f>'[18]Cumulative Stats'!A161</f>
        <v>Rhodes</v>
      </c>
      <c r="B202" s="14" t="str">
        <f>'[18]Cumulative Stats'!B161</f>
        <v>Det</v>
      </c>
      <c r="C202" s="14">
        <f>'[18]Cumulative Stats'!C161</f>
        <v>0</v>
      </c>
      <c r="D202" s="14">
        <f>'[18]Cumulative Stats'!D161</f>
        <v>0</v>
      </c>
      <c r="E202" s="11">
        <f>IF(C202=0,0,D202/C202)</f>
        <v>0</v>
      </c>
      <c r="F202" s="14">
        <f>'[18]Cumulative Stats'!F161</f>
        <v>0</v>
      </c>
      <c r="G202" s="14">
        <f>'[18]Cumulative Stats'!G161</f>
        <v>0</v>
      </c>
      <c r="H202" s="14">
        <f>'[18]Cumulative Stats'!H161</f>
        <v>0</v>
      </c>
      <c r="I202" s="14"/>
      <c r="J202" s="14"/>
      <c r="K202" s="14" t="str">
        <f>'[10]Cumulative Stats'!A167</f>
        <v>Hennigan</v>
      </c>
      <c r="L202" s="14" t="str">
        <f>'[10]Cumulative Stats'!B167</f>
        <v>NYJ</v>
      </c>
      <c r="M202" s="14">
        <f>'[10]Cumulative Stats'!C167</f>
        <v>0</v>
      </c>
      <c r="N202" s="14">
        <f>'[10]Cumulative Stats'!D167</f>
        <v>0</v>
      </c>
      <c r="P202" s="15">
        <f>'[10]Cumulative Stats'!F167</f>
        <v>0.5</v>
      </c>
    </row>
    <row r="203" spans="1:16">
      <c r="A203" s="14" t="str">
        <f>'[3]Cumulative Stats'!A160</f>
        <v>Riley</v>
      </c>
      <c r="B203" s="14" t="str">
        <f>'[3]Cumulative Stats'!B160</f>
        <v>Cin</v>
      </c>
      <c r="C203" s="14">
        <f>'[3]Cumulative Stats'!C160</f>
        <v>0</v>
      </c>
      <c r="D203" s="14">
        <f>'[3]Cumulative Stats'!D160</f>
        <v>0</v>
      </c>
      <c r="E203" s="11">
        <f>IF(C203=0,0,D203/C203)</f>
        <v>0</v>
      </c>
      <c r="F203" s="14">
        <f>'[3]Cumulative Stats'!F160</f>
        <v>0</v>
      </c>
      <c r="G203" s="14">
        <f>'[3]Cumulative Stats'!G160</f>
        <v>0</v>
      </c>
      <c r="H203" s="14">
        <f>'[3]Cumulative Stats'!H160</f>
        <v>0</v>
      </c>
      <c r="I203" s="14"/>
      <c r="J203" s="14"/>
      <c r="K203" s="14" t="str">
        <f>'[16]Cumulative Stats'!A170</f>
        <v>Herron</v>
      </c>
      <c r="L203" s="14" t="str">
        <f>'[16]Cumulative Stats'!B170</f>
        <v>Chi</v>
      </c>
      <c r="M203" s="14">
        <f>'[16]Cumulative Stats'!C170</f>
        <v>0</v>
      </c>
      <c r="N203" s="14">
        <f>'[16]Cumulative Stats'!D170</f>
        <v>0</v>
      </c>
      <c r="P203" s="15">
        <f>'[16]Cumulative Stats'!F170</f>
        <v>1</v>
      </c>
    </row>
    <row r="204" spans="1:16">
      <c r="A204" s="14" t="str">
        <f>'[2]Cumulative Stats'!A154</f>
        <v>Romes</v>
      </c>
      <c r="B204" s="14" t="str">
        <f>'[2]Cumulative Stats'!B154</f>
        <v>Buf</v>
      </c>
      <c r="C204" s="14">
        <f>'[2]Cumulative Stats'!C154</f>
        <v>0</v>
      </c>
      <c r="D204" s="14">
        <f>'[2]Cumulative Stats'!D154</f>
        <v>0</v>
      </c>
      <c r="E204" s="11">
        <f>IF(C204=0,0,D204/C204)</f>
        <v>0</v>
      </c>
      <c r="F204" s="14">
        <f>'[2]Cumulative Stats'!F154</f>
        <v>0</v>
      </c>
      <c r="G204" s="14">
        <f>'[2]Cumulative Stats'!G154</f>
        <v>0</v>
      </c>
      <c r="H204" s="14">
        <f>'[2]Cumulative Stats'!H154</f>
        <v>0</v>
      </c>
      <c r="I204" s="14"/>
      <c r="K204" s="14" t="str">
        <f>'[7]Cumulative Stats'!A167</f>
        <v>Howard</v>
      </c>
      <c r="L204" s="14" t="str">
        <f>'[7]Cumulative Stats'!B167</f>
        <v>KC</v>
      </c>
      <c r="M204" s="14">
        <f>'[7]Cumulative Stats'!C167</f>
        <v>0</v>
      </c>
      <c r="N204" s="14">
        <f>'[7]Cumulative Stats'!D167</f>
        <v>0</v>
      </c>
      <c r="P204" s="15">
        <f>'[7]Cumulative Stats'!F167</f>
        <v>5.5</v>
      </c>
    </row>
    <row r="205" spans="1:16">
      <c r="A205" s="14" t="str">
        <f>'[7]Cumulative Stats'!A156</f>
        <v>Rozumek</v>
      </c>
      <c r="B205" s="14" t="str">
        <f>'[7]Cumulative Stats'!B156</f>
        <v>KC</v>
      </c>
      <c r="C205" s="14">
        <f>'[7]Cumulative Stats'!C156</f>
        <v>0</v>
      </c>
      <c r="D205" s="14">
        <f>'[7]Cumulative Stats'!D156</f>
        <v>0</v>
      </c>
      <c r="E205" s="11">
        <f>IF(C205=0,0,D205/C205)</f>
        <v>0</v>
      </c>
      <c r="F205" s="14">
        <f>'[7]Cumulative Stats'!F156</f>
        <v>0</v>
      </c>
      <c r="G205" s="14">
        <f>'[7]Cumulative Stats'!G156</f>
        <v>0</v>
      </c>
      <c r="H205" s="14">
        <f>'[7]Cumulative Stats'!H156</f>
        <v>0</v>
      </c>
      <c r="I205" s="14"/>
      <c r="K205" s="14" t="str">
        <f>'[15]Cumulative Stats'!A169</f>
        <v>Humphrey</v>
      </c>
      <c r="L205" s="14" t="str">
        <f>'[15]Cumulative Stats'!B169</f>
        <v>Atl</v>
      </c>
      <c r="M205" s="14">
        <f>'[15]Cumulative Stats'!C169</f>
        <v>0</v>
      </c>
      <c r="N205" s="14">
        <f>'[15]Cumulative Stats'!D169</f>
        <v>0</v>
      </c>
      <c r="P205" s="15">
        <f>'[15]Cumulative Stats'!F169</f>
        <v>1</v>
      </c>
    </row>
    <row r="206" spans="1:16">
      <c r="A206" s="14" t="str">
        <f>'[2]Cumulative Stats'!A155</f>
        <v>Sanford</v>
      </c>
      <c r="B206" s="14" t="str">
        <f>'[2]Cumulative Stats'!B155</f>
        <v>Buf</v>
      </c>
      <c r="C206" s="14">
        <f>'[2]Cumulative Stats'!C155</f>
        <v>0</v>
      </c>
      <c r="D206" s="14">
        <f>'[2]Cumulative Stats'!D155</f>
        <v>0</v>
      </c>
      <c r="E206" s="11">
        <f>IF(C206=0,0,D206/C206)</f>
        <v>0</v>
      </c>
      <c r="F206" s="14">
        <f>'[2]Cumulative Stats'!F155</f>
        <v>0</v>
      </c>
      <c r="G206" s="14">
        <f>'[2]Cumulative Stats'!G155</f>
        <v>0</v>
      </c>
      <c r="H206" s="14">
        <f>'[2]Cumulative Stats'!H155</f>
        <v>0</v>
      </c>
      <c r="I206" s="14"/>
      <c r="K206" t="str">
        <f>'[5]Cumulative Stats'!A169</f>
        <v>Jackson,T</v>
      </c>
      <c r="L206" t="str">
        <f>'[5]Cumulative Stats'!B169</f>
        <v>Den</v>
      </c>
      <c r="M206">
        <f>'[5]Cumulative Stats'!C169</f>
        <v>0</v>
      </c>
      <c r="N206">
        <f>'[5]Cumulative Stats'!D169</f>
        <v>0</v>
      </c>
      <c r="P206" s="4">
        <f>'[5]Cumulative Stats'!F169</f>
        <v>3</v>
      </c>
    </row>
    <row r="207" spans="1:16">
      <c r="A207" s="14" t="str">
        <f>'[16]Cumulative Stats'!A157</f>
        <v>Schmidt</v>
      </c>
      <c r="B207" s="14" t="str">
        <f>'[16]Cumulative Stats'!B157</f>
        <v>Chi</v>
      </c>
      <c r="C207" s="14">
        <f>'[16]Cumulative Stats'!C157</f>
        <v>0</v>
      </c>
      <c r="D207" s="14">
        <f>'[16]Cumulative Stats'!D157</f>
        <v>0</v>
      </c>
      <c r="E207" s="11">
        <f>IF(C207=0,0,D207/C207)</f>
        <v>0</v>
      </c>
      <c r="F207" s="14">
        <f>'[16]Cumulative Stats'!F157</f>
        <v>0</v>
      </c>
      <c r="G207" s="14">
        <f>'[16]Cumulative Stats'!G157</f>
        <v>0</v>
      </c>
      <c r="H207" s="14">
        <f>'[16]Cumulative Stats'!H157</f>
        <v>0</v>
      </c>
      <c r="K207" s="14" t="str">
        <f>'[3]Cumulative Stats'!A174</f>
        <v>Jauron</v>
      </c>
      <c r="L207" s="14" t="str">
        <f>'[3]Cumulative Stats'!B174</f>
        <v>Cin</v>
      </c>
      <c r="M207" s="14">
        <f>'[3]Cumulative Stats'!C174</f>
        <v>0</v>
      </c>
      <c r="N207" s="14">
        <f>'[3]Cumulative Stats'!D174</f>
        <v>0</v>
      </c>
      <c r="P207" s="15">
        <f>'[3]Cumulative Stats'!F174</f>
        <v>1</v>
      </c>
    </row>
    <row r="208" spans="1:16">
      <c r="A208" s="14" t="str">
        <f>'[24]Cumulative Stats'!A164</f>
        <v>Sciarra</v>
      </c>
      <c r="B208" s="14" t="str">
        <f>'[24]Cumulative Stats'!B164</f>
        <v>Phi</v>
      </c>
      <c r="C208" s="14">
        <f>'[24]Cumulative Stats'!C164</f>
        <v>0</v>
      </c>
      <c r="D208" s="14">
        <f>'[24]Cumulative Stats'!D164</f>
        <v>0</v>
      </c>
      <c r="E208" s="11">
        <f>IF(C208=0,0,D208/C208)</f>
        <v>0</v>
      </c>
      <c r="F208" s="14">
        <f>'[24]Cumulative Stats'!F164</f>
        <v>0</v>
      </c>
      <c r="G208" s="14">
        <f>'[24]Cumulative Stats'!G164</f>
        <v>0</v>
      </c>
      <c r="H208" s="14">
        <f>'[24]Cumulative Stats'!H164</f>
        <v>0</v>
      </c>
      <c r="K208" s="14" t="str">
        <f>'[11]Cumulative Stats'!A169</f>
        <v>Johnson</v>
      </c>
      <c r="L208" s="14" t="str">
        <f>'[11]Cumulative Stats'!B169</f>
        <v>Oak</v>
      </c>
      <c r="M208" s="14">
        <f>'[11]Cumulative Stats'!C169</f>
        <v>0</v>
      </c>
      <c r="N208" s="14">
        <f>'[11]Cumulative Stats'!D169</f>
        <v>0</v>
      </c>
      <c r="P208" s="15">
        <f>'[11]Cumulative Stats'!F169</f>
        <v>1</v>
      </c>
    </row>
    <row r="209" spans="1:16">
      <c r="A209" t="str">
        <f>'[27]Cumulative Stats'!A157</f>
        <v>Selmon,D</v>
      </c>
      <c r="B209" t="str">
        <f>'[27]Cumulative Stats'!B157</f>
        <v>TB</v>
      </c>
      <c r="C209">
        <f>'[27]Cumulative Stats'!C157</f>
        <v>0</v>
      </c>
      <c r="D209">
        <f>'[27]Cumulative Stats'!D157</f>
        <v>0</v>
      </c>
      <c r="E209" s="11">
        <f>IF(C209=0,0,D209/C209)</f>
        <v>0</v>
      </c>
      <c r="F209">
        <f>'[27]Cumulative Stats'!F157</f>
        <v>0</v>
      </c>
      <c r="G209">
        <f>'[27]Cumulative Stats'!G157</f>
        <v>0</v>
      </c>
      <c r="H209">
        <f>'[27]Cumulative Stats'!H157</f>
        <v>0</v>
      </c>
      <c r="K209" s="14" t="str">
        <f>'[24]Cumulative Stats'!A174</f>
        <v>Johnson,C</v>
      </c>
      <c r="L209" s="14" t="str">
        <f>'[24]Cumulative Stats'!B174</f>
        <v>Phi</v>
      </c>
      <c r="M209" s="14">
        <f>'[24]Cumulative Stats'!C174</f>
        <v>0</v>
      </c>
      <c r="N209" s="14">
        <f>'[24]Cumulative Stats'!D174</f>
        <v>0</v>
      </c>
      <c r="P209" s="15">
        <f>'[24]Cumulative Stats'!F174</f>
        <v>3</v>
      </c>
    </row>
    <row r="210" spans="1:16">
      <c r="A210" s="14" t="str">
        <f>'[13]Cumulative Stats'!A172</f>
        <v>Shaw</v>
      </c>
      <c r="B210" s="14" t="str">
        <f>'[13]Cumulative Stats'!B172</f>
        <v>SD</v>
      </c>
      <c r="C210" s="14">
        <f>'[13]Cumulative Stats'!C172</f>
        <v>0</v>
      </c>
      <c r="D210" s="14">
        <f>'[13]Cumulative Stats'!D172</f>
        <v>0</v>
      </c>
      <c r="E210" s="11">
        <f>IF(C210=0,0,D210/C210)</f>
        <v>0</v>
      </c>
      <c r="F210" s="14">
        <f>'[13]Cumulative Stats'!F172</f>
        <v>0</v>
      </c>
      <c r="G210" s="14">
        <f>'[13]Cumulative Stats'!G172</f>
        <v>0</v>
      </c>
      <c r="H210" s="14">
        <f>'[13]Cumulative Stats'!H172</f>
        <v>0</v>
      </c>
      <c r="K210" s="14" t="str">
        <f>'[27]Cumulative Stats'!A169</f>
        <v>Johnson,C</v>
      </c>
      <c r="L210" s="14" t="str">
        <f>'[27]Cumulative Stats'!B169</f>
        <v>TB</v>
      </c>
      <c r="M210" s="14">
        <f>'[27]Cumulative Stats'!C169</f>
        <v>0</v>
      </c>
      <c r="N210" s="14">
        <f>'[27]Cumulative Stats'!D169</f>
        <v>0</v>
      </c>
      <c r="P210" s="15">
        <f>'[27]Cumulative Stats'!F169</f>
        <v>0.5</v>
      </c>
    </row>
    <row r="211" spans="1:16">
      <c r="A211" s="14" t="str">
        <f>'[3]Cumulative Stats'!A161</f>
        <v>Shumon</v>
      </c>
      <c r="B211" s="14" t="str">
        <f>'[3]Cumulative Stats'!B161</f>
        <v>Cin</v>
      </c>
      <c r="C211" s="14">
        <f>'[3]Cumulative Stats'!C161</f>
        <v>0</v>
      </c>
      <c r="D211" s="14">
        <f>'[3]Cumulative Stats'!D161</f>
        <v>0</v>
      </c>
      <c r="E211" s="11">
        <f>IF(C211=0,0,D211/C211)</f>
        <v>0</v>
      </c>
      <c r="F211" s="14">
        <f>'[3]Cumulative Stats'!F161</f>
        <v>0</v>
      </c>
      <c r="G211" s="14">
        <f>'[3]Cumulative Stats'!G161</f>
        <v>0</v>
      </c>
      <c r="H211" s="14">
        <f>'[3]Cumulative Stats'!H161</f>
        <v>0</v>
      </c>
      <c r="K211" s="14" t="str">
        <f>'[13]Cumulative Stats'!A183</f>
        <v>Jones</v>
      </c>
      <c r="L211" s="14" t="str">
        <f>'[13]Cumulative Stats'!B183</f>
        <v>SD</v>
      </c>
      <c r="M211" s="14">
        <f>'[13]Cumulative Stats'!C183</f>
        <v>0</v>
      </c>
      <c r="N211" s="14">
        <f>'[13]Cumulative Stats'!D183</f>
        <v>0</v>
      </c>
      <c r="P211" s="15">
        <f>'[13]Cumulative Stats'!F183</f>
        <v>8</v>
      </c>
    </row>
    <row r="212" spans="1:16">
      <c r="A212" t="str">
        <f>'[20]Cumulative Stats'!A158</f>
        <v>Simpson</v>
      </c>
      <c r="B212" t="str">
        <f>'[20]Cumulative Stats'!B158</f>
        <v>LA</v>
      </c>
      <c r="C212">
        <f>'[20]Cumulative Stats'!C158</f>
        <v>0</v>
      </c>
      <c r="D212">
        <f>'[20]Cumulative Stats'!D158</f>
        <v>0</v>
      </c>
      <c r="E212" s="11">
        <f>IF(C212=0,0,D212/C212)</f>
        <v>0</v>
      </c>
      <c r="F212">
        <f>'[20]Cumulative Stats'!F158</f>
        <v>0</v>
      </c>
      <c r="G212">
        <f>'[20]Cumulative Stats'!G158</f>
        <v>0</v>
      </c>
      <c r="H212">
        <f>'[20]Cumulative Stats'!H158</f>
        <v>0</v>
      </c>
      <c r="K212" t="str">
        <f>'[4]Cumulative Stats'!A169</f>
        <v>Jones,J</v>
      </c>
      <c r="L212" t="str">
        <f>'[4]Cumulative Stats'!B169</f>
        <v>Cle</v>
      </c>
      <c r="M212">
        <f>'[4]Cumulative Stats'!C169</f>
        <v>0</v>
      </c>
      <c r="N212">
        <f>'[4]Cumulative Stats'!D169</f>
        <v>0</v>
      </c>
      <c r="P212" s="4">
        <f>'[4]Cumulative Stats'!F169</f>
        <v>1</v>
      </c>
    </row>
    <row r="213" spans="1:16">
      <c r="A213" t="str">
        <f>'[14]Cumulative Stats'!A156</f>
        <v>Simpson</v>
      </c>
      <c r="B213" t="str">
        <f>'[14]Cumulative Stats'!B156</f>
        <v>Sea</v>
      </c>
      <c r="C213">
        <f>'[14]Cumulative Stats'!C156</f>
        <v>0</v>
      </c>
      <c r="D213">
        <f>'[14]Cumulative Stats'!D156</f>
        <v>0</v>
      </c>
      <c r="E213" s="11">
        <f>IF(C213=0,0,D213/C213)</f>
        <v>0</v>
      </c>
      <c r="F213">
        <f>'[14]Cumulative Stats'!F156</f>
        <v>0</v>
      </c>
      <c r="G213">
        <f>'[14]Cumulative Stats'!G156</f>
        <v>0</v>
      </c>
      <c r="H213">
        <f>'[14]Cumulative Stats'!H156</f>
        <v>0</v>
      </c>
      <c r="K213" s="14" t="str">
        <f>'[26]Cumulative Stats'!A174</f>
        <v>Jury</v>
      </c>
      <c r="L213" s="14" t="str">
        <f>'[26]Cumulative Stats'!B174</f>
        <v>SF</v>
      </c>
      <c r="M213" s="14">
        <f>'[26]Cumulative Stats'!C174</f>
        <v>0</v>
      </c>
      <c r="N213" s="14">
        <f>'[26]Cumulative Stats'!D174</f>
        <v>0</v>
      </c>
      <c r="P213" s="15">
        <f>'[26]Cumulative Stats'!F174</f>
        <v>1.5</v>
      </c>
    </row>
    <row r="214" spans="1:16">
      <c r="A214" s="14" t="str">
        <f>'[8]Cumulative Stats'!A159</f>
        <v>Small</v>
      </c>
      <c r="B214" s="14" t="str">
        <f>'[8]Cumulative Stats'!B159</f>
        <v>Mia</v>
      </c>
      <c r="C214" s="14">
        <f>'[8]Cumulative Stats'!C159</f>
        <v>0</v>
      </c>
      <c r="D214" s="14">
        <f>'[8]Cumulative Stats'!D159</f>
        <v>0</v>
      </c>
      <c r="E214" s="11">
        <f>IF(C214=0,0,D214/C214)</f>
        <v>0</v>
      </c>
      <c r="F214" s="14">
        <f>'[8]Cumulative Stats'!F159</f>
        <v>0</v>
      </c>
      <c r="G214" s="14">
        <f>'[8]Cumulative Stats'!G159</f>
        <v>0</v>
      </c>
      <c r="H214" s="14">
        <f>'[8]Cumulative Stats'!H159</f>
        <v>0</v>
      </c>
      <c r="K214" t="str">
        <f>'[2]Cumulative Stats'!A168</f>
        <v>Kadish</v>
      </c>
      <c r="L214" t="str">
        <f>'[2]Cumulative Stats'!B168</f>
        <v>Buf</v>
      </c>
      <c r="M214">
        <f>'[2]Cumulative Stats'!C168</f>
        <v>0</v>
      </c>
      <c r="N214">
        <f>'[2]Cumulative Stats'!D168</f>
        <v>0</v>
      </c>
      <c r="P214" s="4">
        <f>'[2]Cumulative Stats'!F168</f>
        <v>1.5</v>
      </c>
    </row>
    <row r="215" spans="1:16">
      <c r="A215" s="14" t="str">
        <f>'[25]Cumulative Stats'!A163</f>
        <v>Smith</v>
      </c>
      <c r="B215" s="14" t="str">
        <f>'[25]Cumulative Stats'!B163</f>
        <v>StL</v>
      </c>
      <c r="C215" s="14">
        <f>'[25]Cumulative Stats'!C163</f>
        <v>0</v>
      </c>
      <c r="D215" s="14">
        <f>'[25]Cumulative Stats'!D163</f>
        <v>0</v>
      </c>
      <c r="E215" s="11">
        <f>IF(C215=0,0,D215/C215)</f>
        <v>0</v>
      </c>
      <c r="F215" s="14">
        <f>'[25]Cumulative Stats'!F163</f>
        <v>0</v>
      </c>
      <c r="G215" s="14">
        <f>'[25]Cumulative Stats'!G163</f>
        <v>0</v>
      </c>
      <c r="H215" s="14">
        <f>'[25]Cumulative Stats'!H163</f>
        <v>0</v>
      </c>
      <c r="K215" t="str">
        <f>'[25]Cumulative Stats'!A179</f>
        <v>Kearney</v>
      </c>
      <c r="L215" t="str">
        <f>'[25]Cumulative Stats'!B179</f>
        <v>StL</v>
      </c>
      <c r="M215">
        <f>'[25]Cumulative Stats'!C179</f>
        <v>0</v>
      </c>
      <c r="N215">
        <f>'[25]Cumulative Stats'!D179</f>
        <v>0</v>
      </c>
      <c r="P215" s="4">
        <f>'[25]Cumulative Stats'!F179</f>
        <v>1</v>
      </c>
    </row>
    <row r="216" spans="1:16">
      <c r="A216" s="14" t="str">
        <f>'[22]Cumulative Stats'!A158</f>
        <v>Spencer</v>
      </c>
      <c r="B216" s="14" t="str">
        <f>'[22]Cumulative Stats'!B158</f>
        <v>NO</v>
      </c>
      <c r="C216" s="14">
        <f>'[22]Cumulative Stats'!C158</f>
        <v>0</v>
      </c>
      <c r="D216" s="14">
        <f>'[22]Cumulative Stats'!D158</f>
        <v>0</v>
      </c>
      <c r="E216" s="11">
        <f>IF(C216=0,0,D216/C216)</f>
        <v>0</v>
      </c>
      <c r="F216" s="14">
        <f>'[22]Cumulative Stats'!F158</f>
        <v>0</v>
      </c>
      <c r="G216" s="14">
        <f>'[22]Cumulative Stats'!G158</f>
        <v>0</v>
      </c>
      <c r="H216" s="14">
        <f>'[22]Cumulative Stats'!H158</f>
        <v>0</v>
      </c>
      <c r="K216" s="14" t="str">
        <f>'[23]Cumulative Stats'!A173</f>
        <v>Kelley</v>
      </c>
      <c r="L216" s="14" t="str">
        <f>'[23]Cumulative Stats'!B173</f>
        <v>NYG</v>
      </c>
      <c r="M216" s="14">
        <f>'[23]Cumulative Stats'!C173</f>
        <v>0</v>
      </c>
      <c r="N216" s="14">
        <f>'[23]Cumulative Stats'!D173</f>
        <v>0</v>
      </c>
      <c r="P216" s="15">
        <f>'[23]Cumulative Stats'!F173</f>
        <v>3</v>
      </c>
    </row>
    <row r="217" spans="1:16">
      <c r="A217" s="14" t="str">
        <f>'[10]Cumulative Stats'!A156</f>
        <v>Suggs</v>
      </c>
      <c r="B217" s="14" t="str">
        <f>'[10]Cumulative Stats'!B156</f>
        <v>NYJ</v>
      </c>
      <c r="C217" s="14">
        <f>'[10]Cumulative Stats'!C156</f>
        <v>0</v>
      </c>
      <c r="D217" s="14">
        <f>'[10]Cumulative Stats'!D156</f>
        <v>0</v>
      </c>
      <c r="E217" s="11">
        <f>IF(C217=0,0,D217/C217)</f>
        <v>0</v>
      </c>
      <c r="F217" s="14">
        <f>'[10]Cumulative Stats'!F156</f>
        <v>0</v>
      </c>
      <c r="G217" s="14">
        <f>'[10]Cumulative Stats'!G156</f>
        <v>0</v>
      </c>
      <c r="H217" s="14">
        <f>'[10]Cumulative Stats'!H156</f>
        <v>0</v>
      </c>
      <c r="K217" s="14" t="str">
        <f>'[15]Cumulative Stats'!A170</f>
        <v>Kuykendall</v>
      </c>
      <c r="L217" s="14" t="str">
        <f>'[15]Cumulative Stats'!B170</f>
        <v>Atl</v>
      </c>
      <c r="M217" s="14">
        <f>'[15]Cumulative Stats'!C170</f>
        <v>0</v>
      </c>
      <c r="N217" s="14">
        <f>'[15]Cumulative Stats'!D170</f>
        <v>0</v>
      </c>
      <c r="P217" s="15">
        <f>'[15]Cumulative Stats'!F170</f>
        <v>4</v>
      </c>
    </row>
    <row r="218" spans="1:16">
      <c r="A218" t="str">
        <f>'[5]Cumulative Stats'!A155</f>
        <v>Swenson</v>
      </c>
      <c r="B218" t="str">
        <f>'[5]Cumulative Stats'!B155</f>
        <v>Den</v>
      </c>
      <c r="C218">
        <f>'[5]Cumulative Stats'!C155</f>
        <v>0</v>
      </c>
      <c r="D218">
        <f>'[5]Cumulative Stats'!D155</f>
        <v>0</v>
      </c>
      <c r="E218" s="11">
        <f>IF(C218=0,0,D218/C218)</f>
        <v>0</v>
      </c>
      <c r="F218">
        <f>'[5]Cumulative Stats'!F155</f>
        <v>0</v>
      </c>
      <c r="G218">
        <f>'[5]Cumulative Stats'!G155</f>
        <v>0</v>
      </c>
      <c r="H218">
        <f>'[5]Cumulative Stats'!H155</f>
        <v>0</v>
      </c>
      <c r="K218" s="14" t="str">
        <f>'[24]Cumulative Stats'!A175</f>
        <v>LeMaster</v>
      </c>
      <c r="L218" s="14" t="str">
        <f>'[24]Cumulative Stats'!B175</f>
        <v>Phi</v>
      </c>
      <c r="M218" s="14">
        <f>'[24]Cumulative Stats'!C175</f>
        <v>0</v>
      </c>
      <c r="N218" s="14">
        <f>'[24]Cumulative Stats'!D175</f>
        <v>0</v>
      </c>
      <c r="P218" s="15">
        <f>'[24]Cumulative Stats'!F175</f>
        <v>2</v>
      </c>
    </row>
    <row r="219" spans="1:16">
      <c r="A219" s="14" t="str">
        <f>'[11]Cumulative Stats'!A161</f>
        <v>Tatum</v>
      </c>
      <c r="B219" s="14" t="str">
        <f>'[11]Cumulative Stats'!B161</f>
        <v>Oak</v>
      </c>
      <c r="C219" s="14">
        <f>'[11]Cumulative Stats'!C161</f>
        <v>0</v>
      </c>
      <c r="D219" s="14">
        <f>'[11]Cumulative Stats'!D161</f>
        <v>0</v>
      </c>
      <c r="E219" s="11">
        <f>IF(C219=0,0,D219/C219)</f>
        <v>0</v>
      </c>
      <c r="F219" s="14">
        <f>'[11]Cumulative Stats'!F161</f>
        <v>0</v>
      </c>
      <c r="G219" s="14">
        <f>'[11]Cumulative Stats'!G161</f>
        <v>0</v>
      </c>
      <c r="H219" s="14">
        <f>'[11]Cumulative Stats'!H161</f>
        <v>0</v>
      </c>
      <c r="K219" s="14" t="str">
        <f>'[7]Cumulative Stats'!A168</f>
        <v>Lindstrom</v>
      </c>
      <c r="L219" s="14" t="str">
        <f>'[7]Cumulative Stats'!B168</f>
        <v>KC</v>
      </c>
      <c r="M219" s="14">
        <f>'[7]Cumulative Stats'!C168</f>
        <v>0</v>
      </c>
      <c r="N219" s="14">
        <f>'[7]Cumulative Stats'!D168</f>
        <v>0</v>
      </c>
      <c r="P219" s="15">
        <f>'[7]Cumulative Stats'!F168</f>
        <v>1</v>
      </c>
    </row>
    <row r="220" spans="1:16">
      <c r="A220" s="14" t="str">
        <f>'[7]Cumulative Stats'!A157</f>
        <v>Thomas</v>
      </c>
      <c r="B220" s="14" t="str">
        <f>'[7]Cumulative Stats'!B157</f>
        <v>KC</v>
      </c>
      <c r="C220" s="14">
        <f>'[7]Cumulative Stats'!C157</f>
        <v>0</v>
      </c>
      <c r="D220" s="14">
        <f>'[7]Cumulative Stats'!D157</f>
        <v>0</v>
      </c>
      <c r="E220" s="11">
        <f>IF(C220=0,0,D220/C220)</f>
        <v>0</v>
      </c>
      <c r="F220" s="14">
        <f>'[7]Cumulative Stats'!F157</f>
        <v>0</v>
      </c>
      <c r="G220" s="14">
        <f>'[7]Cumulative Stats'!G157</f>
        <v>0</v>
      </c>
      <c r="H220" s="14">
        <f>'[7]Cumulative Stats'!H157</f>
        <v>0</v>
      </c>
      <c r="K220" t="str">
        <f>'[23]Cumulative Stats'!A174</f>
        <v>Lloyd</v>
      </c>
      <c r="L220" t="str">
        <f>'[23]Cumulative Stats'!B174</f>
        <v>NYG</v>
      </c>
      <c r="M220">
        <f>'[23]Cumulative Stats'!C174</f>
        <v>0</v>
      </c>
      <c r="N220">
        <f>'[23]Cumulative Stats'!D174</f>
        <v>0</v>
      </c>
      <c r="P220" s="4">
        <f>'[23]Cumulative Stats'!F174</f>
        <v>0.5</v>
      </c>
    </row>
    <row r="221" spans="1:16">
      <c r="A221" s="14" t="str">
        <f>'[8]Cumulative Stats'!A160</f>
        <v>Thomas</v>
      </c>
      <c r="B221" s="14" t="str">
        <f>'[8]Cumulative Stats'!B160</f>
        <v>Mia</v>
      </c>
      <c r="C221" s="14">
        <f>'[8]Cumulative Stats'!C160</f>
        <v>0</v>
      </c>
      <c r="D221" s="14">
        <f>'[8]Cumulative Stats'!D160</f>
        <v>0</v>
      </c>
      <c r="E221" s="11">
        <f>IF(C221=0,0,D221/C221)</f>
        <v>0</v>
      </c>
      <c r="F221" s="14">
        <f>'[8]Cumulative Stats'!F160</f>
        <v>0</v>
      </c>
      <c r="G221" s="14">
        <f>'[8]Cumulative Stats'!G160</f>
        <v>0</v>
      </c>
      <c r="H221" s="14">
        <f>'[8]Cumulative Stats'!H160</f>
        <v>0</v>
      </c>
      <c r="K221" t="str">
        <f>'[28]Cumulative Stats'!A170</f>
        <v>Lorch</v>
      </c>
      <c r="L221" t="str">
        <f>'[28]Cumulative Stats'!B170</f>
        <v>Was</v>
      </c>
      <c r="M221">
        <f>'[28]Cumulative Stats'!C170</f>
        <v>0</v>
      </c>
      <c r="N221">
        <f>'[28]Cumulative Stats'!D170</f>
        <v>0</v>
      </c>
      <c r="P221" s="4">
        <f>'[28]Cumulative Stats'!F170</f>
        <v>6</v>
      </c>
    </row>
    <row r="222" spans="1:16">
      <c r="A222" s="14" t="str">
        <f>'[1]Cumulative Stats'!A155</f>
        <v>Thompson</v>
      </c>
      <c r="B222" s="14" t="str">
        <f>'[1]Cumulative Stats'!B155</f>
        <v>Bal</v>
      </c>
      <c r="C222" s="14">
        <f>'[1]Cumulative Stats'!C155</f>
        <v>0</v>
      </c>
      <c r="D222" s="14">
        <f>'[1]Cumulative Stats'!D155</f>
        <v>0</v>
      </c>
      <c r="E222" s="11">
        <f>IF(C222=0,0,D222/C222)</f>
        <v>0</v>
      </c>
      <c r="F222" s="14">
        <f>'[1]Cumulative Stats'!F155</f>
        <v>0</v>
      </c>
      <c r="G222" s="14">
        <f>'[1]Cumulative Stats'!G155</f>
        <v>0</v>
      </c>
      <c r="H222" s="14">
        <f>'[1]Cumulative Stats'!H155</f>
        <v>0</v>
      </c>
      <c r="K222" s="14" t="str">
        <f>'[1]Cumulative Stats'!A169</f>
        <v>Luce</v>
      </c>
      <c r="L222" s="14" t="str">
        <f>'[1]Cumulative Stats'!B169</f>
        <v>Bal</v>
      </c>
      <c r="M222" s="14">
        <f>'[1]Cumulative Stats'!C169</f>
        <v>0</v>
      </c>
      <c r="N222" s="14">
        <f>'[1]Cumulative Stats'!D169</f>
        <v>0</v>
      </c>
      <c r="P222" s="15">
        <f>'[1]Cumulative Stats'!F169</f>
        <v>2</v>
      </c>
    </row>
    <row r="223" spans="1:16">
      <c r="A223" s="14" t="str">
        <f>'[17]Cumulative Stats'!A157</f>
        <v>Thurman</v>
      </c>
      <c r="B223" s="14" t="str">
        <f>'[17]Cumulative Stats'!B157</f>
        <v>Dal</v>
      </c>
      <c r="C223" s="14">
        <f>'[17]Cumulative Stats'!C157</f>
        <v>0</v>
      </c>
      <c r="D223" s="14">
        <f>'[17]Cumulative Stats'!D157</f>
        <v>0</v>
      </c>
      <c r="E223" s="11">
        <f>IF(C223=0,0,D223/C223)</f>
        <v>0</v>
      </c>
      <c r="F223" s="14">
        <f>'[17]Cumulative Stats'!F157</f>
        <v>0</v>
      </c>
      <c r="G223" s="14">
        <f>'[17]Cumulative Stats'!G157</f>
        <v>0</v>
      </c>
      <c r="H223" s="14">
        <f>'[17]Cumulative Stats'!H157</f>
        <v>0</v>
      </c>
      <c r="K223" s="14" t="str">
        <f>'[5]Cumulative Stats'!A171</f>
        <v>Manor</v>
      </c>
      <c r="L223" s="14" t="str">
        <f>'[5]Cumulative Stats'!B171</f>
        <v>Den</v>
      </c>
      <c r="M223" s="14">
        <f>'[5]Cumulative Stats'!C171</f>
        <v>0</v>
      </c>
      <c r="N223" s="14">
        <f>'[5]Cumulative Stats'!D171</f>
        <v>0</v>
      </c>
      <c r="P223" s="15">
        <f>'[5]Cumulative Stats'!F171</f>
        <v>0.5</v>
      </c>
    </row>
    <row r="224" spans="1:16">
      <c r="A224" s="14" t="str">
        <f>'[12]Cumulative Stats'!A156</f>
        <v>Toews</v>
      </c>
      <c r="B224" s="14" t="str">
        <f>'[12]Cumulative Stats'!B156</f>
        <v>Pit</v>
      </c>
      <c r="C224" s="14">
        <f>'[12]Cumulative Stats'!C156</f>
        <v>0</v>
      </c>
      <c r="D224" s="14">
        <f>'[12]Cumulative Stats'!D156</f>
        <v>0</v>
      </c>
      <c r="E224" s="11">
        <f>IF(C224=0,0,D224/C224)</f>
        <v>0</v>
      </c>
      <c r="F224" s="14">
        <f>'[12]Cumulative Stats'!F156</f>
        <v>0</v>
      </c>
      <c r="G224" s="14">
        <f>'[12]Cumulative Stats'!G156</f>
        <v>0</v>
      </c>
      <c r="H224" s="14">
        <f>'[12]Cumulative Stats'!H156</f>
        <v>0</v>
      </c>
      <c r="K224" s="14" t="str">
        <f>'[11]Cumulative Stats'!A170</f>
        <v>Martin</v>
      </c>
      <c r="L224" s="14" t="str">
        <f>'[11]Cumulative Stats'!B170</f>
        <v>Oak</v>
      </c>
      <c r="M224" s="14">
        <f>'[11]Cumulative Stats'!C170</f>
        <v>0</v>
      </c>
      <c r="N224" s="14">
        <f>'[11]Cumulative Stats'!D170</f>
        <v>0</v>
      </c>
      <c r="P224" s="15">
        <f>'[11]Cumulative Stats'!F170</f>
        <v>1</v>
      </c>
    </row>
    <row r="225" spans="1:16">
      <c r="A225" s="14" t="str">
        <f>'[8]Cumulative Stats'!A161</f>
        <v>Towle</v>
      </c>
      <c r="B225" s="14" t="str">
        <f>'[8]Cumulative Stats'!B161</f>
        <v>Mia</v>
      </c>
      <c r="C225" s="14">
        <f>'[8]Cumulative Stats'!C161</f>
        <v>0</v>
      </c>
      <c r="D225" s="14">
        <f>'[8]Cumulative Stats'!D161</f>
        <v>0</v>
      </c>
      <c r="E225" s="11">
        <f>IF(C225=0,0,D225/C225)</f>
        <v>0</v>
      </c>
      <c r="F225" s="14">
        <f>'[8]Cumulative Stats'!F161</f>
        <v>0</v>
      </c>
      <c r="G225" s="14">
        <f>'[8]Cumulative Stats'!G161</f>
        <v>0</v>
      </c>
      <c r="H225" s="14">
        <f>'[8]Cumulative Stats'!H161</f>
        <v>0</v>
      </c>
      <c r="K225" t="str">
        <f>'[11]Cumulative Stats'!A171</f>
        <v>Matuszak</v>
      </c>
      <c r="L225" t="str">
        <f>'[11]Cumulative Stats'!B171</f>
        <v>Oak</v>
      </c>
      <c r="M225">
        <f>'[11]Cumulative Stats'!C171</f>
        <v>0</v>
      </c>
      <c r="N225">
        <f>'[11]Cumulative Stats'!D171</f>
        <v>0</v>
      </c>
      <c r="P225" s="4">
        <f>'[11]Cumulative Stats'!F171</f>
        <v>6.5</v>
      </c>
    </row>
    <row r="226" spans="1:16">
      <c r="A226" s="14" t="str">
        <f>'[5]Cumulative Stats'!A157</f>
        <v>Turk</v>
      </c>
      <c r="B226" s="14" t="str">
        <f>'[5]Cumulative Stats'!B157</f>
        <v>Den</v>
      </c>
      <c r="C226" s="14">
        <f>'[5]Cumulative Stats'!C157</f>
        <v>0</v>
      </c>
      <c r="D226" s="14">
        <f>'[5]Cumulative Stats'!D157</f>
        <v>0</v>
      </c>
      <c r="E226" s="11">
        <f>IF(C226=0,0,D226/C226)</f>
        <v>0</v>
      </c>
      <c r="F226" s="14">
        <f>'[5]Cumulative Stats'!F157</f>
        <v>0</v>
      </c>
      <c r="G226" s="14">
        <f>'[5]Cumulative Stats'!G157</f>
        <v>0</v>
      </c>
      <c r="H226" s="14">
        <f>'[5]Cumulative Stats'!H157</f>
        <v>0</v>
      </c>
      <c r="K226" s="14" t="str">
        <f>'[11]Cumulative Stats'!A172</f>
        <v>McCoy</v>
      </c>
      <c r="L226" s="14" t="str">
        <f>'[11]Cumulative Stats'!B172</f>
        <v>Oak</v>
      </c>
      <c r="M226" s="14">
        <f>'[11]Cumulative Stats'!C172</f>
        <v>0</v>
      </c>
      <c r="N226" s="14">
        <f>'[11]Cumulative Stats'!D172</f>
        <v>0</v>
      </c>
      <c r="P226" s="15">
        <f>'[11]Cumulative Stats'!F172</f>
        <v>2</v>
      </c>
    </row>
    <row r="227" spans="1:16">
      <c r="A227" s="14" t="str">
        <f>'[21]Cumulative Stats'!A154</f>
        <v>Turner</v>
      </c>
      <c r="B227" s="14" t="str">
        <f>'[21]Cumulative Stats'!B154</f>
        <v>Min</v>
      </c>
      <c r="C227" s="14">
        <f>'[21]Cumulative Stats'!C154</f>
        <v>0</v>
      </c>
      <c r="D227" s="14">
        <f>'[21]Cumulative Stats'!D154</f>
        <v>0</v>
      </c>
      <c r="E227" s="11">
        <f>IF(C227=0,0,D227/C227)</f>
        <v>0</v>
      </c>
      <c r="F227" s="14">
        <f>'[21]Cumulative Stats'!F154</f>
        <v>0</v>
      </c>
      <c r="G227" s="14">
        <f>'[21]Cumulative Stats'!G154</f>
        <v>0</v>
      </c>
      <c r="H227" s="14">
        <f>'[21]Cumulative Stats'!H154</f>
        <v>0</v>
      </c>
      <c r="K227" s="14" t="str">
        <f>'[23]Cumulative Stats'!A176</f>
        <v>Mendenhall</v>
      </c>
      <c r="L227" s="14" t="str">
        <f>'[23]Cumulative Stats'!B176</f>
        <v>NYG</v>
      </c>
      <c r="M227" s="14">
        <f>'[23]Cumulative Stats'!C176</f>
        <v>0</v>
      </c>
      <c r="N227" s="14">
        <f>'[23]Cumulative Stats'!D176</f>
        <v>0</v>
      </c>
      <c r="P227" s="15">
        <f>'[23]Cumulative Stats'!F176</f>
        <v>4.5</v>
      </c>
    </row>
    <row r="228" spans="1:16">
      <c r="A228" s="14" t="str">
        <f>'[23]Cumulative Stats'!A160</f>
        <v>Van Pelt</v>
      </c>
      <c r="B228" s="14" t="str">
        <f>'[23]Cumulative Stats'!B160</f>
        <v>NYG</v>
      </c>
      <c r="C228" s="14">
        <f>'[23]Cumulative Stats'!C160</f>
        <v>0</v>
      </c>
      <c r="D228" s="14">
        <f>'[23]Cumulative Stats'!D160</f>
        <v>0</v>
      </c>
      <c r="E228" s="11">
        <f>IF(C228=0,0,D228/C228)</f>
        <v>0</v>
      </c>
      <c r="F228" s="14">
        <f>'[23]Cumulative Stats'!F160</f>
        <v>0</v>
      </c>
      <c r="G228" s="14">
        <f>'[23]Cumulative Stats'!G160</f>
        <v>0</v>
      </c>
      <c r="H228" s="14">
        <f>'[23]Cumulative Stats'!H160</f>
        <v>0</v>
      </c>
      <c r="K228" s="14" t="str">
        <f>'[15]Cumulative Stats'!A172</f>
        <v>Merrow</v>
      </c>
      <c r="L228" s="14" t="str">
        <f>'[15]Cumulative Stats'!B172</f>
        <v>Atl</v>
      </c>
      <c r="M228" s="14">
        <f>'[15]Cumulative Stats'!C172</f>
        <v>0</v>
      </c>
      <c r="N228" s="14">
        <f>'[15]Cumulative Stats'!D172</f>
        <v>0</v>
      </c>
      <c r="P228" s="15">
        <f>'[15]Cumulative Stats'!F172</f>
        <v>4.5</v>
      </c>
    </row>
    <row r="229" spans="1:16">
      <c r="A229" s="14" t="str">
        <f>'[11]Cumulative Stats'!A162</f>
        <v>Villapiano</v>
      </c>
      <c r="B229" s="14" t="str">
        <f>'[11]Cumulative Stats'!B162</f>
        <v>Oak</v>
      </c>
      <c r="C229" s="14">
        <f>'[11]Cumulative Stats'!C162</f>
        <v>0</v>
      </c>
      <c r="D229" s="14">
        <f>'[11]Cumulative Stats'!D162</f>
        <v>0</v>
      </c>
      <c r="E229" s="11">
        <f>IF(C229=0,0,D229/C229)</f>
        <v>0</v>
      </c>
      <c r="F229" s="14">
        <f>'[11]Cumulative Stats'!F162</f>
        <v>0</v>
      </c>
      <c r="G229" s="14">
        <f>'[11]Cumulative Stats'!G162</f>
        <v>0</v>
      </c>
      <c r="H229" s="14">
        <f>'[11]Cumulative Stats'!H162</f>
        <v>0</v>
      </c>
      <c r="K229" s="14" t="str">
        <f>'[16]Cumulative Stats'!A171</f>
        <v>Meyers</v>
      </c>
      <c r="L229" s="14" t="str">
        <f>'[16]Cumulative Stats'!B171</f>
        <v>Chi</v>
      </c>
      <c r="M229" s="14">
        <f>'[16]Cumulative Stats'!C171</f>
        <v>0</v>
      </c>
      <c r="N229" s="14">
        <f>'[16]Cumulative Stats'!D171</f>
        <v>0</v>
      </c>
      <c r="P229" s="15">
        <f>'[16]Cumulative Stats'!F171</f>
        <v>2</v>
      </c>
    </row>
    <row r="230" spans="1:16">
      <c r="A230" s="14" t="str">
        <f>'[12]Cumulative Stats'!A157</f>
        <v>Wagner</v>
      </c>
      <c r="B230" s="14" t="str">
        <f>'[12]Cumulative Stats'!B157</f>
        <v>Pit</v>
      </c>
      <c r="C230" s="14">
        <f>'[12]Cumulative Stats'!C157</f>
        <v>0</v>
      </c>
      <c r="D230" s="14">
        <f>'[12]Cumulative Stats'!D157</f>
        <v>0</v>
      </c>
      <c r="E230" s="11">
        <f>IF(C230=0,0,D230/C230)</f>
        <v>0</v>
      </c>
      <c r="F230" s="14">
        <f>'[12]Cumulative Stats'!F157</f>
        <v>0</v>
      </c>
      <c r="G230" s="14">
        <f>'[12]Cumulative Stats'!G157</f>
        <v>0</v>
      </c>
      <c r="H230" s="14">
        <f>'[12]Cumulative Stats'!H157</f>
        <v>0</v>
      </c>
      <c r="K230" s="14" t="str">
        <f>'[22]Cumulative Stats'!A170</f>
        <v>Moore</v>
      </c>
      <c r="L230" s="14" t="str">
        <f>'[22]Cumulative Stats'!B170</f>
        <v>NO</v>
      </c>
      <c r="M230" s="14">
        <f>'[22]Cumulative Stats'!C170</f>
        <v>0</v>
      </c>
      <c r="N230" s="14">
        <f>'[22]Cumulative Stats'!D170</f>
        <v>0</v>
      </c>
      <c r="P230" s="15">
        <f>'[22]Cumulative Stats'!F170</f>
        <v>4</v>
      </c>
    </row>
    <row r="231" spans="1:16">
      <c r="A231" s="14" t="str">
        <f>'[16]Cumulative Stats'!A158</f>
        <v>Walterscheid</v>
      </c>
      <c r="B231" s="14" t="str">
        <f>'[16]Cumulative Stats'!B158</f>
        <v>Chi</v>
      </c>
      <c r="C231" s="14">
        <f>'[16]Cumulative Stats'!C158</f>
        <v>0</v>
      </c>
      <c r="D231" s="14">
        <f>'[16]Cumulative Stats'!D158</f>
        <v>0</v>
      </c>
      <c r="E231" s="11">
        <f>IF(C231=0,0,D231/C231)</f>
        <v>0</v>
      </c>
      <c r="F231" s="14">
        <f>'[16]Cumulative Stats'!F158</f>
        <v>0</v>
      </c>
      <c r="G231" s="14">
        <f>'[16]Cumulative Stats'!G158</f>
        <v>0</v>
      </c>
      <c r="H231" s="14">
        <f>'[16]Cumulative Stats'!H158</f>
        <v>0</v>
      </c>
      <c r="K231" s="14" t="str">
        <f>'[1]Cumulative Stats'!A170</f>
        <v>Mumphord</v>
      </c>
      <c r="L231" s="14" t="str">
        <f>'[1]Cumulative Stats'!B170</f>
        <v>Bal</v>
      </c>
      <c r="M231" s="14">
        <f>'[1]Cumulative Stats'!C170</f>
        <v>0</v>
      </c>
      <c r="N231" s="14">
        <f>'[1]Cumulative Stats'!D170</f>
        <v>0</v>
      </c>
      <c r="P231" s="15">
        <f>'[1]Cumulative Stats'!F170</f>
        <v>1</v>
      </c>
    </row>
    <row r="232" spans="1:16">
      <c r="A232" s="14" t="str">
        <f>'[27]Cumulative Stats'!A158</f>
        <v>Washington</v>
      </c>
      <c r="B232" s="14" t="str">
        <f>'[27]Cumulative Stats'!B158</f>
        <v>TB</v>
      </c>
      <c r="C232" s="14">
        <f>'[27]Cumulative Stats'!C158</f>
        <v>0</v>
      </c>
      <c r="D232" s="14">
        <f>'[27]Cumulative Stats'!D158</f>
        <v>0</v>
      </c>
      <c r="E232" s="11">
        <f>IF(C232=0,0,D232/C232)</f>
        <v>0</v>
      </c>
      <c r="F232" s="14">
        <f>'[27]Cumulative Stats'!F158</f>
        <v>0</v>
      </c>
      <c r="G232" s="14">
        <f>'[27]Cumulative Stats'!G158</f>
        <v>0</v>
      </c>
      <c r="H232" s="14">
        <f>'[27]Cumulative Stats'!H158</f>
        <v>0</v>
      </c>
      <c r="K232" s="14" t="str">
        <f>'[2]Cumulative Stats'!A169</f>
        <v>Nelson</v>
      </c>
      <c r="L232" s="14" t="str">
        <f>'[2]Cumulative Stats'!B169</f>
        <v>Buf</v>
      </c>
      <c r="M232" s="14">
        <f>'[2]Cumulative Stats'!C169</f>
        <v>0</v>
      </c>
      <c r="N232" s="14">
        <f>'[2]Cumulative Stats'!D169</f>
        <v>0</v>
      </c>
      <c r="P232" s="15">
        <f>'[2]Cumulative Stats'!F169</f>
        <v>1</v>
      </c>
    </row>
    <row r="233" spans="1:16">
      <c r="A233" s="14" t="str">
        <f>'[1]Cumulative Stats'!A156</f>
        <v>White</v>
      </c>
      <c r="B233" s="14" t="str">
        <f>'[1]Cumulative Stats'!B156</f>
        <v>Bal</v>
      </c>
      <c r="C233" s="14">
        <f>'[1]Cumulative Stats'!C156</f>
        <v>0</v>
      </c>
      <c r="D233" s="14">
        <f>'[1]Cumulative Stats'!D156</f>
        <v>0</v>
      </c>
      <c r="E233" s="11">
        <f>IF(C233=0,0,D233/C233)</f>
        <v>0</v>
      </c>
      <c r="F233" s="14">
        <f>'[1]Cumulative Stats'!F156</f>
        <v>0</v>
      </c>
      <c r="G233" s="14">
        <f>'[1]Cumulative Stats'!G156</f>
        <v>0</v>
      </c>
      <c r="H233" s="14">
        <f>'[1]Cumulative Stats'!H156</f>
        <v>0</v>
      </c>
      <c r="K233" s="14" t="str">
        <f>'[26]Cumulative Stats'!A175</f>
        <v>Nichols</v>
      </c>
      <c r="L233" s="14" t="str">
        <f>'[26]Cumulative Stats'!B175</f>
        <v>SF</v>
      </c>
      <c r="M233" s="14">
        <f>'[26]Cumulative Stats'!C175</f>
        <v>0</v>
      </c>
      <c r="N233" s="14">
        <f>'[26]Cumulative Stats'!D175</f>
        <v>0</v>
      </c>
      <c r="P233" s="15">
        <f>'[26]Cumulative Stats'!F175</f>
        <v>1</v>
      </c>
    </row>
    <row r="234" spans="1:16">
      <c r="A234" s="14" t="str">
        <f>'[6]Cumulative Stats'!A159</f>
        <v>Whittington</v>
      </c>
      <c r="B234" s="14" t="str">
        <f>'[6]Cumulative Stats'!B159</f>
        <v>Hou</v>
      </c>
      <c r="C234" s="14">
        <f>'[6]Cumulative Stats'!C159</f>
        <v>0</v>
      </c>
      <c r="D234" s="14">
        <f>'[6]Cumulative Stats'!D159</f>
        <v>0</v>
      </c>
      <c r="E234" s="11">
        <f>IF(C234=0,0,D234/C234)</f>
        <v>0</v>
      </c>
      <c r="F234" s="14">
        <f>'[6]Cumulative Stats'!F159</f>
        <v>0</v>
      </c>
      <c r="G234" s="14">
        <f>'[6]Cumulative Stats'!G159</f>
        <v>0</v>
      </c>
      <c r="H234" s="14">
        <f>'[6]Cumulative Stats'!H159</f>
        <v>0</v>
      </c>
      <c r="K234" s="14" t="str">
        <f>'[18]Cumulative Stats'!A173</f>
        <v>O'Neil</v>
      </c>
      <c r="L234" s="14" t="str">
        <f>'[18]Cumulative Stats'!B173</f>
        <v>Det</v>
      </c>
      <c r="M234" s="14">
        <f>'[18]Cumulative Stats'!C173</f>
        <v>0</v>
      </c>
      <c r="N234" s="14">
        <f>'[18]Cumulative Stats'!D173</f>
        <v>0</v>
      </c>
      <c r="P234" s="15">
        <f>'[18]Cumulative Stats'!F173</f>
        <v>2</v>
      </c>
    </row>
    <row r="235" spans="1:16">
      <c r="A235" s="14" t="str">
        <f>'[3]Cumulative Stats'!A162</f>
        <v>Williams</v>
      </c>
      <c r="B235" s="14" t="str">
        <f>'[3]Cumulative Stats'!B162</f>
        <v>Cin</v>
      </c>
      <c r="C235" s="14">
        <f>'[3]Cumulative Stats'!C162</f>
        <v>0</v>
      </c>
      <c r="D235" s="14">
        <f>'[3]Cumulative Stats'!D162</f>
        <v>0</v>
      </c>
      <c r="E235" s="11">
        <f>IF(C235=0,0,D235/C235)</f>
        <v>0</v>
      </c>
      <c r="F235" s="14">
        <f>'[3]Cumulative Stats'!F162</f>
        <v>0</v>
      </c>
      <c r="G235" s="14">
        <f>'[3]Cumulative Stats'!G162</f>
        <v>0</v>
      </c>
      <c r="H235" s="14">
        <f>'[3]Cumulative Stats'!H162</f>
        <v>0</v>
      </c>
      <c r="K235" t="str">
        <f>'[12]Cumulative Stats'!A173</f>
        <v>Oldham</v>
      </c>
      <c r="L235" t="s">
        <v>234</v>
      </c>
      <c r="M235">
        <f>'[12]Cumulative Stats'!C173</f>
        <v>0</v>
      </c>
      <c r="N235">
        <f>'[12]Cumulative Stats'!D173</f>
        <v>0</v>
      </c>
      <c r="P235" s="4">
        <f>'[12]Cumulative Stats'!F173</f>
        <v>1</v>
      </c>
    </row>
    <row r="236" spans="1:16">
      <c r="A236" s="14" t="str">
        <f>'[18]Cumulative Stats'!A163</f>
        <v>Williams</v>
      </c>
      <c r="B236" s="14" t="str">
        <f>'[18]Cumulative Stats'!B163</f>
        <v>Det</v>
      </c>
      <c r="C236" s="14">
        <f>'[18]Cumulative Stats'!C163</f>
        <v>0</v>
      </c>
      <c r="D236" s="14">
        <f>'[18]Cumulative Stats'!D163</f>
        <v>0</v>
      </c>
      <c r="E236" s="11">
        <f>IF(C236=0,0,D236/C236)</f>
        <v>0</v>
      </c>
      <c r="F236" s="14">
        <f>'[18]Cumulative Stats'!F163</f>
        <v>0</v>
      </c>
      <c r="G236" s="14">
        <f>'[18]Cumulative Stats'!G163</f>
        <v>0</v>
      </c>
      <c r="H236" s="14">
        <f>'[18]Cumulative Stats'!H163</f>
        <v>0</v>
      </c>
      <c r="K236" s="14" t="str">
        <f>'[16]Cumulative Stats'!A173</f>
        <v>Page</v>
      </c>
      <c r="L236" s="14" t="s">
        <v>235</v>
      </c>
      <c r="M236" s="14">
        <f>'[16]Cumulative Stats'!C173</f>
        <v>0</v>
      </c>
      <c r="N236" s="14">
        <f>'[16]Cumulative Stats'!D173</f>
        <v>0</v>
      </c>
      <c r="P236" s="15">
        <f>'[16]Cumulative Stats'!F173</f>
        <v>11.5</v>
      </c>
    </row>
    <row r="237" spans="1:16">
      <c r="A237" s="14" t="str">
        <f>'[25]Cumulative Stats'!A166</f>
        <v>Williams</v>
      </c>
      <c r="B237" s="14" t="str">
        <f>'[25]Cumulative Stats'!B166</f>
        <v>StL</v>
      </c>
      <c r="C237" s="14">
        <f>'[25]Cumulative Stats'!C166</f>
        <v>0</v>
      </c>
      <c r="D237" s="14">
        <f>'[25]Cumulative Stats'!D166</f>
        <v>0</v>
      </c>
      <c r="E237" s="11">
        <f>IF(C237=0,0,D237/C237)</f>
        <v>0</v>
      </c>
      <c r="F237" s="14">
        <f>'[25]Cumulative Stats'!F166</f>
        <v>0</v>
      </c>
      <c r="G237" s="14">
        <f>'[25]Cumulative Stats'!G166</f>
        <v>0</v>
      </c>
      <c r="H237" s="14">
        <f>'[25]Cumulative Stats'!H166</f>
        <v>0</v>
      </c>
      <c r="K237" s="14" t="str">
        <f>'[7]Cumulative Stats'!A170</f>
        <v>Parrish</v>
      </c>
      <c r="L237" s="14" t="str">
        <f>'[7]Cumulative Stats'!B170</f>
        <v>KC</v>
      </c>
      <c r="M237" s="14">
        <f>'[7]Cumulative Stats'!C170</f>
        <v>0</v>
      </c>
      <c r="N237" s="14">
        <f>'[7]Cumulative Stats'!D170</f>
        <v>0</v>
      </c>
      <c r="P237" s="15">
        <f>'[7]Cumulative Stats'!F170</f>
        <v>2</v>
      </c>
    </row>
    <row r="238" spans="1:16">
      <c r="A238" s="14" t="str">
        <f>'[5]Cumulative Stats'!A158</f>
        <v>Wright</v>
      </c>
      <c r="B238" s="14" t="str">
        <f>'[5]Cumulative Stats'!B158</f>
        <v>Den</v>
      </c>
      <c r="C238" s="14">
        <f>'[5]Cumulative Stats'!C158</f>
        <v>0</v>
      </c>
      <c r="D238" s="14">
        <f>'[5]Cumulative Stats'!D158</f>
        <v>0</v>
      </c>
      <c r="E238" s="11">
        <f>IF(C238=0,0,D238/C238)</f>
        <v>0</v>
      </c>
      <c r="F238" s="14">
        <f>'[5]Cumulative Stats'!F158</f>
        <v>0</v>
      </c>
      <c r="G238" s="14">
        <f>'[5]Cumulative Stats'!G158</f>
        <v>0</v>
      </c>
      <c r="H238" s="14">
        <f>'[5]Cumulative Stats'!H158</f>
        <v>0</v>
      </c>
      <c r="K238" s="14" t="str">
        <f>'[7]Cumulative Stats'!A171</f>
        <v>Paul</v>
      </c>
      <c r="L238" s="14" t="str">
        <f>'[7]Cumulative Stats'!B171</f>
        <v>KC</v>
      </c>
      <c r="M238" s="14">
        <f>'[7]Cumulative Stats'!C171</f>
        <v>0</v>
      </c>
      <c r="N238" s="14">
        <f>'[7]Cumulative Stats'!D171</f>
        <v>0</v>
      </c>
      <c r="P238" s="15">
        <f>'[7]Cumulative Stats'!F171</f>
        <v>4</v>
      </c>
    </row>
    <row r="239" spans="1:16">
      <c r="A239" s="14" t="str">
        <f>'[20]Cumulative Stats'!A160</f>
        <v>Youngblood,JI</v>
      </c>
      <c r="B239" s="14" t="str">
        <f>'[20]Cumulative Stats'!B160</f>
        <v>LA</v>
      </c>
      <c r="C239" s="14">
        <f>'[20]Cumulative Stats'!C160</f>
        <v>0</v>
      </c>
      <c r="D239" s="14">
        <f>'[20]Cumulative Stats'!D160</f>
        <v>0</v>
      </c>
      <c r="E239" s="11">
        <f>IF(C239=0,0,D239/C239)</f>
        <v>0</v>
      </c>
      <c r="F239" s="14">
        <f>'[20]Cumulative Stats'!F160</f>
        <v>0</v>
      </c>
      <c r="G239" s="14">
        <f>'[20]Cumulative Stats'!G160</f>
        <v>0</v>
      </c>
      <c r="H239" s="14">
        <f>'[20]Cumulative Stats'!H160</f>
        <v>0</v>
      </c>
      <c r="K239" s="14" t="str">
        <f>'[10]Cumulative Stats'!A171</f>
        <v>Pellegrini</v>
      </c>
      <c r="L239" s="14" t="str">
        <f>'[10]Cumulative Stats'!B171</f>
        <v>NYJ</v>
      </c>
      <c r="M239" s="14">
        <f>'[10]Cumulative Stats'!C171</f>
        <v>0</v>
      </c>
      <c r="N239" s="14">
        <f>'[10]Cumulative Stats'!D171</f>
        <v>0</v>
      </c>
      <c r="P239" s="15">
        <f>'[10]Cumulative Stats'!F171</f>
        <v>1</v>
      </c>
    </row>
    <row r="240" spans="1:16">
      <c r="A240" s="14" t="str">
        <f>'[9]Cumulative Stats'!A156</f>
        <v>Zabel</v>
      </c>
      <c r="B240" s="14" t="str">
        <f>'[9]Cumulative Stats'!B156</f>
        <v>NE</v>
      </c>
      <c r="C240" s="14">
        <f>'[9]Cumulative Stats'!C156</f>
        <v>0</v>
      </c>
      <c r="D240" s="14">
        <f>'[9]Cumulative Stats'!D156</f>
        <v>0</v>
      </c>
      <c r="E240" s="11">
        <f>IF(C240=0,0,D240/C240)</f>
        <v>0</v>
      </c>
      <c r="F240" s="14">
        <f>'[9]Cumulative Stats'!F156</f>
        <v>0</v>
      </c>
      <c r="G240" s="14">
        <f>'[9]Cumulative Stats'!G156</f>
        <v>0</v>
      </c>
      <c r="H240" s="14">
        <f>'[9]Cumulative Stats'!H156</f>
        <v>0</v>
      </c>
      <c r="K240" s="14" t="str">
        <f>'[11]Cumulative Stats'!A173</f>
        <v>Philyaw</v>
      </c>
      <c r="L240" s="14" t="str">
        <f>'[11]Cumulative Stats'!B173</f>
        <v>Oak</v>
      </c>
      <c r="M240" s="14">
        <f>'[11]Cumulative Stats'!C173</f>
        <v>0</v>
      </c>
      <c r="N240" s="14">
        <f>'[11]Cumulative Stats'!D173</f>
        <v>0</v>
      </c>
      <c r="P240" s="15">
        <f>'[11]Cumulative Stats'!F173</f>
        <v>1</v>
      </c>
    </row>
    <row r="241" spans="1:16">
      <c r="A241" s="14"/>
      <c r="B241" s="14"/>
      <c r="C241" s="14"/>
      <c r="D241" s="14"/>
      <c r="E241" s="11">
        <f t="shared" ref="E241:E246" si="0">IF(C241=0,0,D241/C241)</f>
        <v>0</v>
      </c>
      <c r="F241" s="14"/>
      <c r="G241" s="14"/>
      <c r="H241" s="14"/>
      <c r="K241" t="str">
        <f>'[14]Cumulative Stats'!A169</f>
        <v>Price</v>
      </c>
      <c r="L241" t="s">
        <v>236</v>
      </c>
      <c r="M241">
        <f>'[14]Cumulative Stats'!C169</f>
        <v>0</v>
      </c>
      <c r="N241">
        <f>'[14]Cumulative Stats'!D169</f>
        <v>0</v>
      </c>
      <c r="P241" s="4">
        <f>'[14]Cumulative Stats'!F169</f>
        <v>4</v>
      </c>
    </row>
    <row r="242" spans="1:16">
      <c r="A242" s="14"/>
      <c r="B242" s="14"/>
      <c r="C242" s="14"/>
      <c r="D242" s="14"/>
      <c r="E242" s="11">
        <f t="shared" si="0"/>
        <v>0</v>
      </c>
      <c r="F242" s="14"/>
      <c r="G242" s="14"/>
      <c r="H242" s="14"/>
      <c r="K242" t="str">
        <f>'[15]Cumulative Stats'!A174</f>
        <v>Pridemore</v>
      </c>
      <c r="L242" t="str">
        <f>'[15]Cumulative Stats'!B174</f>
        <v>Atl</v>
      </c>
      <c r="M242">
        <f>'[15]Cumulative Stats'!C174</f>
        <v>0</v>
      </c>
      <c r="N242">
        <f>'[15]Cumulative Stats'!D174</f>
        <v>0</v>
      </c>
      <c r="P242" s="4">
        <f>'[15]Cumulative Stats'!F174</f>
        <v>2</v>
      </c>
    </row>
    <row r="243" spans="1:16">
      <c r="E243" s="11">
        <f t="shared" si="0"/>
        <v>0</v>
      </c>
      <c r="K243" t="str">
        <f>'[17]Cumulative Stats'!A173</f>
        <v>Pugh</v>
      </c>
      <c r="L243" t="str">
        <f>'[17]Cumulative Stats'!B173</f>
        <v>Dal</v>
      </c>
      <c r="M243">
        <f>'[17]Cumulative Stats'!C173</f>
        <v>0</v>
      </c>
      <c r="N243">
        <f>'[17]Cumulative Stats'!D173</f>
        <v>0</v>
      </c>
      <c r="P243" s="4">
        <f>'[17]Cumulative Stats'!F173</f>
        <v>1</v>
      </c>
    </row>
    <row r="244" spans="1:16">
      <c r="A244" s="14"/>
      <c r="B244" s="14"/>
      <c r="C244" s="14"/>
      <c r="D244" s="14"/>
      <c r="E244" s="11">
        <f t="shared" si="0"/>
        <v>0</v>
      </c>
      <c r="F244" s="14"/>
      <c r="G244" s="14"/>
      <c r="H244" s="14"/>
      <c r="K244" s="14" t="str">
        <f>'[18]Cumulative Stats'!A174</f>
        <v>Pureifory</v>
      </c>
      <c r="L244" s="14" t="s">
        <v>237</v>
      </c>
      <c r="M244" s="14">
        <f>'[18]Cumulative Stats'!C174</f>
        <v>0</v>
      </c>
      <c r="N244" s="14">
        <f>'[18]Cumulative Stats'!D174</f>
        <v>0</v>
      </c>
      <c r="P244" s="15">
        <f>'[18]Cumulative Stats'!F174</f>
        <v>4</v>
      </c>
    </row>
    <row r="245" spans="1:16">
      <c r="A245" s="14"/>
      <c r="B245" s="14"/>
      <c r="C245" s="14"/>
      <c r="D245" s="14"/>
      <c r="E245" s="11">
        <f t="shared" si="0"/>
        <v>0</v>
      </c>
      <c r="F245" s="14"/>
      <c r="G245" s="14"/>
      <c r="H245" s="14"/>
      <c r="K245" s="14" t="str">
        <f>'[22]Cumulative Stats'!A172</f>
        <v>Reese</v>
      </c>
      <c r="L245" s="14" t="str">
        <f>'[22]Cumulative Stats'!B172</f>
        <v>NO</v>
      </c>
      <c r="M245" s="14">
        <f>'[22]Cumulative Stats'!C172</f>
        <v>0</v>
      </c>
      <c r="N245" s="14">
        <f>'[22]Cumulative Stats'!D172</f>
        <v>0</v>
      </c>
      <c r="P245" s="15">
        <f>'[22]Cumulative Stats'!F172</f>
        <v>3</v>
      </c>
    </row>
    <row r="246" spans="1:16">
      <c r="A246" s="14"/>
      <c r="B246" s="14"/>
      <c r="C246" s="14"/>
      <c r="D246" s="14"/>
      <c r="E246" s="11">
        <f t="shared" si="0"/>
        <v>0</v>
      </c>
      <c r="F246" s="14"/>
      <c r="G246" s="14"/>
      <c r="H246" s="14"/>
      <c r="K246" t="str">
        <f>'[22]Cumulative Stats'!A173</f>
        <v>Rice</v>
      </c>
      <c r="L246" t="str">
        <f>'[22]Cumulative Stats'!B173</f>
        <v>NO</v>
      </c>
      <c r="M246">
        <f>'[22]Cumulative Stats'!C173</f>
        <v>0</v>
      </c>
      <c r="N246">
        <f>'[22]Cumulative Stats'!D173</f>
        <v>0</v>
      </c>
      <c r="P246" s="4">
        <f>'[22]Cumulative Stats'!F173</f>
        <v>1</v>
      </c>
    </row>
    <row r="247" spans="1:16">
      <c r="K247" s="14" t="str">
        <f>'[20]Cumulative Stats'!A175</f>
        <v>Robertson</v>
      </c>
      <c r="L247" s="14" t="str">
        <f>'[20]Cumulative Stats'!B175</f>
        <v>LA</v>
      </c>
      <c r="M247" s="14">
        <f>'[20]Cumulative Stats'!C175</f>
        <v>0</v>
      </c>
      <c r="N247" s="14">
        <f>'[20]Cumulative Stats'!D175</f>
        <v>0</v>
      </c>
      <c r="P247" s="15">
        <f>'[20]Cumulative Stats'!F175</f>
        <v>4</v>
      </c>
    </row>
    <row r="248" spans="1:16">
      <c r="K248" s="14" t="str">
        <f>'[1]Cumulative Stats'!A172</f>
        <v>Rowe</v>
      </c>
      <c r="L248" s="14" t="s">
        <v>238</v>
      </c>
      <c r="M248" s="14">
        <f>'[1]Cumulative Stats'!C172</f>
        <v>0</v>
      </c>
      <c r="N248" s="14">
        <f>'[1]Cumulative Stats'!D172</f>
        <v>0</v>
      </c>
      <c r="P248" s="15">
        <f>'[1]Cumulative Stats'!F172</f>
        <v>2</v>
      </c>
    </row>
    <row r="249" spans="1:16">
      <c r="K249" s="14" t="str">
        <f>'[16]Cumulative Stats'!A174</f>
        <v>Rydalch</v>
      </c>
      <c r="L249" s="14" t="str">
        <f>'[16]Cumulative Stats'!B174</f>
        <v>Chi</v>
      </c>
      <c r="M249" s="14">
        <f>'[16]Cumulative Stats'!C174</f>
        <v>0</v>
      </c>
      <c r="N249" s="14">
        <f>'[16]Cumulative Stats'!D174</f>
        <v>0</v>
      </c>
      <c r="P249" s="15">
        <f>'[16]Cumulative Stats'!F174</f>
        <v>2</v>
      </c>
    </row>
    <row r="250" spans="1:16">
      <c r="K250" s="14" t="str">
        <f>'[10]Cumulative Stats'!A173</f>
        <v>Salaam</v>
      </c>
      <c r="L250" s="14" t="str">
        <f>'[10]Cumulative Stats'!B173</f>
        <v>NYJ</v>
      </c>
      <c r="M250" s="14">
        <f>'[10]Cumulative Stats'!C173</f>
        <v>0</v>
      </c>
      <c r="N250" s="14">
        <f>'[10]Cumulative Stats'!D173</f>
        <v>0</v>
      </c>
      <c r="P250" s="15">
        <f>'[10]Cumulative Stats'!F173</f>
        <v>2</v>
      </c>
    </row>
    <row r="251" spans="1:16">
      <c r="K251" t="str">
        <f>'[18]Cumulative Stats'!A175</f>
        <v>Sanders</v>
      </c>
      <c r="L251" t="str">
        <f>'[18]Cumulative Stats'!B175</f>
        <v>Det</v>
      </c>
      <c r="M251">
        <f>'[18]Cumulative Stats'!C175</f>
        <v>0</v>
      </c>
      <c r="N251">
        <f>'[18]Cumulative Stats'!D175</f>
        <v>0</v>
      </c>
      <c r="P251" s="4">
        <f>'[18]Cumulative Stats'!F175</f>
        <v>2</v>
      </c>
    </row>
    <row r="252" spans="1:16">
      <c r="K252" t="str">
        <f>'[4]Cumulative Stats'!A173</f>
        <v>Scott</v>
      </c>
      <c r="L252" t="str">
        <f>'[4]Cumulative Stats'!B173</f>
        <v>Cle</v>
      </c>
      <c r="M252">
        <f>'[4]Cumulative Stats'!C173</f>
        <v>0</v>
      </c>
      <c r="N252">
        <f>'[4]Cumulative Stats'!D173</f>
        <v>0</v>
      </c>
      <c r="P252" s="4">
        <f>'[4]Cumulative Stats'!F173</f>
        <v>1</v>
      </c>
    </row>
    <row r="253" spans="1:16">
      <c r="K253" t="str">
        <f>'[28]Cumulative Stats'!A172</f>
        <v>Scott</v>
      </c>
      <c r="L253" t="str">
        <f>'[28]Cumulative Stats'!B172</f>
        <v>Was</v>
      </c>
      <c r="M253">
        <f>'[28]Cumulative Stats'!C172</f>
        <v>0</v>
      </c>
      <c r="N253">
        <f>'[28]Cumulative Stats'!D172</f>
        <v>0</v>
      </c>
      <c r="P253" s="4">
        <f>'[28]Cumulative Stats'!F172</f>
        <v>0.5</v>
      </c>
    </row>
    <row r="254" spans="1:16">
      <c r="K254" s="14" t="str">
        <f>'[16]Cumulative Stats'!A175</f>
        <v>Shearer</v>
      </c>
      <c r="L254" s="14" t="str">
        <f>'[16]Cumulative Stats'!B175</f>
        <v>Chi</v>
      </c>
      <c r="M254" s="14">
        <f>'[16]Cumulative Stats'!C175</f>
        <v>0</v>
      </c>
      <c r="N254" s="14">
        <f>'[16]Cumulative Stats'!D175</f>
        <v>0</v>
      </c>
      <c r="P254" s="15">
        <f>'[16]Cumulative Stats'!F175</f>
        <v>1</v>
      </c>
    </row>
    <row r="255" spans="1:16">
      <c r="K255" s="14" t="str">
        <f>'[1]Cumulative Stats'!A173</f>
        <v>Shiver</v>
      </c>
      <c r="L255" s="14" t="str">
        <f>'[1]Cumulative Stats'!B173</f>
        <v>Bal</v>
      </c>
      <c r="M255" s="14">
        <f>'[1]Cumulative Stats'!C173</f>
        <v>0</v>
      </c>
      <c r="N255" s="14">
        <f>'[1]Cumulative Stats'!D173</f>
        <v>0</v>
      </c>
      <c r="P255" s="15">
        <f>'[1]Cumulative Stats'!F173</f>
        <v>1</v>
      </c>
    </row>
    <row r="256" spans="1:16">
      <c r="K256" s="14" t="str">
        <f>'[25]Cumulative Stats'!A182</f>
        <v>Simons</v>
      </c>
      <c r="L256" s="14" t="str">
        <f>'[25]Cumulative Stats'!B182</f>
        <v>StL</v>
      </c>
      <c r="M256" s="14">
        <f>'[25]Cumulative Stats'!C182</f>
        <v>0</v>
      </c>
      <c r="N256" s="14">
        <f>'[25]Cumulative Stats'!D182</f>
        <v>0</v>
      </c>
      <c r="P256" s="15">
        <f>'[25]Cumulative Stats'!F182</f>
        <v>1</v>
      </c>
    </row>
    <row r="257" spans="11:16">
      <c r="K257" s="14" t="str">
        <f>'[14]Cumulative Stats'!A171</f>
        <v>Simpson</v>
      </c>
      <c r="L257" s="14" t="str">
        <f>'[14]Cumulative Stats'!B171</f>
        <v>Sea</v>
      </c>
      <c r="M257" s="14">
        <f>'[14]Cumulative Stats'!C171</f>
        <v>0</v>
      </c>
      <c r="N257" s="14">
        <f>'[14]Cumulative Stats'!D171</f>
        <v>0</v>
      </c>
      <c r="P257" s="15">
        <f>'[14]Cumulative Stats'!F171</f>
        <v>1</v>
      </c>
    </row>
    <row r="258" spans="11:16">
      <c r="K258" t="str">
        <f>'[11]Cumulative Stats'!A174</f>
        <v>Sistrunk</v>
      </c>
      <c r="L258" t="str">
        <f>'[11]Cumulative Stats'!B174</f>
        <v>Oak</v>
      </c>
      <c r="M258">
        <f>'[11]Cumulative Stats'!C174</f>
        <v>0</v>
      </c>
      <c r="N258">
        <f>'[11]Cumulative Stats'!D174</f>
        <v>0</v>
      </c>
      <c r="P258" s="4">
        <f>'[11]Cumulative Stats'!F174</f>
        <v>2</v>
      </c>
    </row>
    <row r="259" spans="11:16">
      <c r="K259" t="str">
        <f>'[24]Cumulative Stats'!A176</f>
        <v>Sistrunk</v>
      </c>
      <c r="L259" t="str">
        <f>'[24]Cumulative Stats'!B176</f>
        <v>Phi</v>
      </c>
      <c r="M259">
        <f>'[24]Cumulative Stats'!C176</f>
        <v>0</v>
      </c>
      <c r="N259">
        <f>'[24]Cumulative Stats'!D176</f>
        <v>0</v>
      </c>
      <c r="P259" s="4">
        <f>'[24]Cumulative Stats'!F176</f>
        <v>1</v>
      </c>
    </row>
    <row r="260" spans="11:16">
      <c r="K260" s="14" t="str">
        <f>'[15]Cumulative Stats'!A175</f>
        <v>Stewart</v>
      </c>
      <c r="L260" s="14" t="str">
        <f>'[15]Cumulative Stats'!B175</f>
        <v>Atl</v>
      </c>
      <c r="M260" s="14">
        <f>'[15]Cumulative Stats'!C175</f>
        <v>0</v>
      </c>
      <c r="N260" s="14">
        <f>'[15]Cumulative Stats'!D175</f>
        <v>0</v>
      </c>
      <c r="P260" s="15">
        <f>'[15]Cumulative Stats'!F175</f>
        <v>1</v>
      </c>
    </row>
    <row r="261" spans="11:16">
      <c r="K261" t="str">
        <f>'[10]Cumulative Stats'!A174</f>
        <v>Suggs</v>
      </c>
      <c r="L261" t="str">
        <f>'[10]Cumulative Stats'!B174</f>
        <v>NYJ</v>
      </c>
      <c r="M261">
        <f>'[10]Cumulative Stats'!C174</f>
        <v>0</v>
      </c>
      <c r="N261">
        <f>'[10]Cumulative Stats'!D174</f>
        <v>0</v>
      </c>
      <c r="P261" s="4">
        <f>'[10]Cumulative Stats'!F174</f>
        <v>1</v>
      </c>
    </row>
    <row r="262" spans="11:16">
      <c r="K262" s="14" t="str">
        <f>'[28]Cumulative Stats'!A173</f>
        <v>Talbert</v>
      </c>
      <c r="L262" s="14" t="str">
        <f>'[28]Cumulative Stats'!B173</f>
        <v>Was</v>
      </c>
      <c r="M262" s="14">
        <f>'[28]Cumulative Stats'!C173</f>
        <v>0</v>
      </c>
      <c r="N262" s="14">
        <f>'[28]Cumulative Stats'!D173</f>
        <v>0</v>
      </c>
      <c r="P262" s="15">
        <f>'[28]Cumulative Stats'!F173</f>
        <v>4</v>
      </c>
    </row>
    <row r="263" spans="11:16">
      <c r="K263" t="str">
        <f>'[12]Cumulative Stats'!A175</f>
        <v>Toews</v>
      </c>
      <c r="L263" t="str">
        <f>'[12]Cumulative Stats'!B175</f>
        <v>Pit</v>
      </c>
      <c r="M263">
        <f>'[12]Cumulative Stats'!C175</f>
        <v>0</v>
      </c>
      <c r="N263">
        <f>'[12]Cumulative Stats'!D175</f>
        <v>0</v>
      </c>
      <c r="P263" s="4">
        <f>'[12]Cumulative Stats'!F175</f>
        <v>4.5</v>
      </c>
    </row>
    <row r="264" spans="11:16">
      <c r="K264" t="str">
        <f>'[11]Cumulative Stats'!A175</f>
        <v>Toomay</v>
      </c>
      <c r="L264" t="str">
        <f>'[11]Cumulative Stats'!B175</f>
        <v>Oak</v>
      </c>
      <c r="M264">
        <f>'[11]Cumulative Stats'!C175</f>
        <v>0</v>
      </c>
      <c r="N264">
        <f>'[11]Cumulative Stats'!D175</f>
        <v>0</v>
      </c>
      <c r="P264" s="4">
        <f>'[11]Cumulative Stats'!F175</f>
        <v>4</v>
      </c>
    </row>
    <row r="265" spans="11:16">
      <c r="K265" t="str">
        <f>'[25]Cumulative Stats'!A183</f>
        <v>Townsend</v>
      </c>
      <c r="L265" t="str">
        <f>'[25]Cumulative Stats'!B183</f>
        <v>StL</v>
      </c>
      <c r="M265">
        <f>'[25]Cumulative Stats'!C183</f>
        <v>0</v>
      </c>
      <c r="N265">
        <f>'[25]Cumulative Stats'!D183</f>
        <v>0</v>
      </c>
      <c r="P265" s="4">
        <f>'[25]Cumulative Stats'!F183</f>
        <v>1</v>
      </c>
    </row>
    <row r="266" spans="11:16">
      <c r="K266" t="str">
        <f>'[23]Cumulative Stats'!A177</f>
        <v>Van Pelt</v>
      </c>
      <c r="L266" t="str">
        <f>'[23]Cumulative Stats'!B177</f>
        <v>NYG</v>
      </c>
      <c r="M266">
        <f>'[23]Cumulative Stats'!C177</f>
        <v>0</v>
      </c>
      <c r="N266">
        <f>'[23]Cumulative Stats'!D177</f>
        <v>0</v>
      </c>
      <c r="P266" s="4">
        <f>'[23]Cumulative Stats'!F177</f>
        <v>2.5</v>
      </c>
    </row>
    <row r="267" spans="11:16">
      <c r="K267" s="14" t="str">
        <f>'[17]Cumulative Stats'!A175</f>
        <v>Waters</v>
      </c>
      <c r="L267" s="14" t="str">
        <f>'[17]Cumulative Stats'!B175</f>
        <v>Dal</v>
      </c>
      <c r="M267" s="14">
        <f>'[17]Cumulative Stats'!C175</f>
        <v>0</v>
      </c>
      <c r="N267" s="14">
        <f>'[17]Cumulative Stats'!D175</f>
        <v>0</v>
      </c>
      <c r="P267" s="15">
        <f>'[17]Cumulative Stats'!F175</f>
        <v>0.5</v>
      </c>
    </row>
    <row r="268" spans="11:16">
      <c r="K268" t="str">
        <f>'[2]Cumulative Stats'!A171</f>
        <v>White</v>
      </c>
      <c r="L268" t="str">
        <f>'[2]Cumulative Stats'!B171</f>
        <v>Buf</v>
      </c>
      <c r="M268">
        <f>'[2]Cumulative Stats'!C171</f>
        <v>0</v>
      </c>
      <c r="N268">
        <f>'[2]Cumulative Stats'!D171</f>
        <v>0</v>
      </c>
      <c r="P268" s="4">
        <f>'[2]Cumulative Stats'!F171</f>
        <v>4</v>
      </c>
    </row>
    <row r="269" spans="11:16">
      <c r="K269" s="14" t="str">
        <f>'[12]Cumulative Stats'!A177</f>
        <v>White</v>
      </c>
      <c r="L269" s="14" t="str">
        <f>'[12]Cumulative Stats'!B177</f>
        <v>Pit</v>
      </c>
      <c r="M269" s="14">
        <f>'[12]Cumulative Stats'!C177</f>
        <v>0</v>
      </c>
      <c r="N269" s="14">
        <f>'[12]Cumulative Stats'!D177</f>
        <v>0</v>
      </c>
      <c r="P269" s="15">
        <f>'[12]Cumulative Stats'!F177</f>
        <v>2</v>
      </c>
    </row>
    <row r="270" spans="11:16">
      <c r="K270" s="14" t="str">
        <f>'[1]Cumulative Stats'!A174</f>
        <v>White</v>
      </c>
      <c r="L270" s="14" t="str">
        <f>'[1]Cumulative Stats'!B174</f>
        <v>Bal</v>
      </c>
      <c r="M270" s="14">
        <f>'[1]Cumulative Stats'!C174</f>
        <v>0</v>
      </c>
      <c r="N270" s="14">
        <f>'[1]Cumulative Stats'!D174</f>
        <v>0</v>
      </c>
      <c r="P270" s="15">
        <f>'[1]Cumulative Stats'!F174</f>
        <v>1</v>
      </c>
    </row>
    <row r="271" spans="11:16">
      <c r="K271" s="14" t="str">
        <f>'[25]Cumulative Stats'!A184</f>
        <v>Williams</v>
      </c>
      <c r="L271" s="14" t="str">
        <f>'[25]Cumulative Stats'!B184</f>
        <v>StL</v>
      </c>
      <c r="M271" s="14">
        <f>'[25]Cumulative Stats'!C184</f>
        <v>0</v>
      </c>
      <c r="N271" s="14">
        <f>'[25]Cumulative Stats'!D184</f>
        <v>0</v>
      </c>
      <c r="P271" s="15">
        <f>'[25]Cumulative Stats'!F184</f>
        <v>1</v>
      </c>
    </row>
    <row r="272" spans="11:16">
      <c r="K272" s="14" t="str">
        <f>'[12]Cumulative Stats'!A178</f>
        <v>Winston</v>
      </c>
      <c r="L272" s="14" t="str">
        <f>'[12]Cumulative Stats'!B178</f>
        <v>Pit</v>
      </c>
      <c r="M272" s="14">
        <f>'[12]Cumulative Stats'!C178</f>
        <v>0</v>
      </c>
      <c r="N272" s="14">
        <f>'[12]Cumulative Stats'!D178</f>
        <v>0</v>
      </c>
      <c r="P272" s="15">
        <f>'[12]Cumulative Stats'!F178</f>
        <v>1</v>
      </c>
    </row>
    <row r="273" spans="11:16">
      <c r="K273" s="14" t="str">
        <f>'[27]Cumulative Stats'!A174</f>
        <v>Wood</v>
      </c>
      <c r="L273" s="14" t="str">
        <f>'[27]Cumulative Stats'!B174</f>
        <v>TB</v>
      </c>
      <c r="M273" s="14">
        <f>'[27]Cumulative Stats'!C174</f>
        <v>0</v>
      </c>
      <c r="N273" s="14">
        <f>'[27]Cumulative Stats'!D174</f>
        <v>0</v>
      </c>
      <c r="P273" s="15">
        <f>'[27]Cumulative Stats'!F174</f>
        <v>0.5</v>
      </c>
    </row>
    <row r="274" spans="11:16">
      <c r="K274" s="14" t="str">
        <f>'[21]Cumulative Stats'!A171</f>
        <v>Wright</v>
      </c>
      <c r="L274" s="14" t="str">
        <f>'[21]Cumulative Stats'!B171</f>
        <v>Min</v>
      </c>
      <c r="M274" s="14">
        <f>'[21]Cumulative Stats'!C171</f>
        <v>0</v>
      </c>
      <c r="N274" s="14">
        <f>'[21]Cumulative Stats'!D171</f>
        <v>0</v>
      </c>
      <c r="P274" s="15">
        <f>'[21]Cumulative Stats'!F171</f>
        <v>1</v>
      </c>
    </row>
    <row r="275" spans="11:16">
      <c r="K275" s="14" t="str">
        <f>'[25]Cumulative Stats'!A185</f>
        <v>Yankowski</v>
      </c>
      <c r="L275" s="14" t="str">
        <f>'[25]Cumulative Stats'!B185</f>
        <v>StL</v>
      </c>
      <c r="M275" s="14">
        <f>'[25]Cumulative Stats'!C185</f>
        <v>0</v>
      </c>
      <c r="N275" s="14">
        <f>'[25]Cumulative Stats'!D185</f>
        <v>0</v>
      </c>
      <c r="P275" s="15">
        <f>'[25]Cumulative Stats'!F185</f>
        <v>1.5</v>
      </c>
    </row>
    <row r="276" spans="11:16">
      <c r="K276" s="14" t="str">
        <f>'[20]Cumulative Stats'!A178</f>
        <v>Youngblood,JI</v>
      </c>
      <c r="L276" s="14" t="str">
        <f>'[20]Cumulative Stats'!B178</f>
        <v>LA</v>
      </c>
      <c r="M276" s="14">
        <f>'[20]Cumulative Stats'!C178</f>
        <v>0</v>
      </c>
      <c r="N276" s="14">
        <f>'[20]Cumulative Stats'!D178</f>
        <v>0</v>
      </c>
      <c r="P276" s="15">
        <f>'[20]Cumulative Stats'!F178</f>
        <v>5.5</v>
      </c>
    </row>
    <row r="277" spans="11:16">
      <c r="K277" t="str">
        <f>'[9]Cumulative Stats'!A172</f>
        <v>Zabel</v>
      </c>
      <c r="L277" t="str">
        <f>'[9]Cumulative Stats'!B172</f>
        <v>NE</v>
      </c>
      <c r="M277">
        <f>'[9]Cumulative Stats'!C172</f>
        <v>0</v>
      </c>
      <c r="N277">
        <f>'[9]Cumulative Stats'!D172</f>
        <v>0</v>
      </c>
      <c r="P277" s="4">
        <f>'[9]Cumulative Stats'!F172</f>
        <v>1</v>
      </c>
    </row>
    <row r="284" spans="11:16">
      <c r="K284" t="s">
        <v>201</v>
      </c>
    </row>
    <row r="285" spans="11:16">
      <c r="K285" t="str">
        <f>'[13]Cumulative Stats'!A168</f>
        <v>Kelcher</v>
      </c>
      <c r="L285" t="str">
        <f>'[13]Cumulative Stats'!B168</f>
        <v>SD</v>
      </c>
      <c r="M285">
        <f>'[13]Cumulative Stats'!C168</f>
        <v>0</v>
      </c>
      <c r="N285">
        <f>'[13]Cumulative Stats'!D168</f>
        <v>0</v>
      </c>
    </row>
  </sheetData>
  <sortState ref="K2:P277">
    <sortCondition descending="1" ref="M2:M277"/>
    <sortCondition descending="1" ref="N2:N277"/>
  </sortState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125" zoomScaleNormal="125" zoomScalePageLayoutView="125" workbookViewId="0">
      <pane ySplit="3" topLeftCell="A4" activePane="bottomLeft" state="frozen"/>
      <selection pane="bottomLeft" activeCell="L18" sqref="L18"/>
    </sheetView>
  </sheetViews>
  <sheetFormatPr baseColWidth="10" defaultColWidth="8.83203125" defaultRowHeight="12" x14ac:dyDescent="0"/>
  <cols>
    <col min="1" max="1" width="13" customWidth="1"/>
    <col min="2" max="2" width="6.83203125" customWidth="1"/>
    <col min="3" max="3" width="5.83203125" customWidth="1"/>
    <col min="4" max="8" width="5.6640625" customWidth="1"/>
    <col min="9" max="9" width="5.5" customWidth="1"/>
    <col min="10" max="10" width="6.33203125" customWidth="1"/>
    <col min="11" max="12" width="6.1640625" customWidth="1"/>
    <col min="13" max="13" width="6.83203125" customWidth="1"/>
    <col min="14" max="16" width="6" customWidth="1"/>
    <col min="17" max="18" width="6.5" customWidth="1"/>
    <col min="19" max="19" width="6.33203125" customWidth="1"/>
    <col min="20" max="20" width="7" customWidth="1"/>
    <col min="21" max="21" width="7.1640625" customWidth="1"/>
    <col min="22" max="23" width="7" customWidth="1"/>
    <col min="24" max="24" width="7.33203125" customWidth="1"/>
    <col min="25" max="25" width="7" customWidth="1"/>
    <col min="26" max="26" width="7.33203125" customWidth="1"/>
  </cols>
  <sheetData>
    <row r="1" spans="1:29">
      <c r="C1" s="112" t="s">
        <v>173</v>
      </c>
      <c r="D1" s="112"/>
      <c r="E1" s="112"/>
      <c r="F1" s="121" t="s">
        <v>174</v>
      </c>
      <c r="G1" s="121"/>
      <c r="H1" s="121"/>
      <c r="M1" s="112" t="s">
        <v>173</v>
      </c>
      <c r="N1" s="112"/>
      <c r="O1" s="121" t="s">
        <v>174</v>
      </c>
      <c r="P1" s="121"/>
    </row>
    <row r="2" spans="1:29">
      <c r="E2" s="20" t="s">
        <v>93</v>
      </c>
      <c r="F2" s="31"/>
      <c r="G2" s="31"/>
      <c r="H2" s="32" t="s">
        <v>93</v>
      </c>
      <c r="M2" s="7" t="s">
        <v>85</v>
      </c>
      <c r="O2" s="33" t="s">
        <v>85</v>
      </c>
      <c r="P2" s="31"/>
      <c r="Q2" s="112" t="s">
        <v>163</v>
      </c>
      <c r="R2" s="112"/>
      <c r="S2" s="112" t="s">
        <v>164</v>
      </c>
      <c r="T2" s="112"/>
      <c r="U2" s="112" t="s">
        <v>165</v>
      </c>
      <c r="V2" s="112"/>
      <c r="W2" s="112" t="s">
        <v>166</v>
      </c>
      <c r="X2" s="112"/>
      <c r="Y2" s="112" t="s">
        <v>167</v>
      </c>
      <c r="Z2" s="112"/>
    </row>
    <row r="3" spans="1:29">
      <c r="A3" s="9" t="s">
        <v>91</v>
      </c>
      <c r="C3" s="8" t="s">
        <v>92</v>
      </c>
      <c r="D3" s="8" t="s">
        <v>93</v>
      </c>
      <c r="E3" s="20" t="s">
        <v>82</v>
      </c>
      <c r="F3" s="32" t="s">
        <v>92</v>
      </c>
      <c r="G3" s="32" t="s">
        <v>93</v>
      </c>
      <c r="H3" s="32" t="s">
        <v>82</v>
      </c>
      <c r="I3" s="8" t="s">
        <v>94</v>
      </c>
      <c r="J3" s="8" t="s">
        <v>95</v>
      </c>
      <c r="K3" s="8" t="s">
        <v>96</v>
      </c>
      <c r="L3" s="8" t="s">
        <v>97</v>
      </c>
      <c r="M3" s="8" t="s">
        <v>98</v>
      </c>
      <c r="N3" s="8" t="s">
        <v>77</v>
      </c>
      <c r="O3" s="32" t="s">
        <v>98</v>
      </c>
      <c r="P3" s="32" t="s">
        <v>77</v>
      </c>
      <c r="Q3" s="8" t="s">
        <v>96</v>
      </c>
      <c r="R3" s="8" t="s">
        <v>97</v>
      </c>
      <c r="S3" s="8" t="s">
        <v>96</v>
      </c>
      <c r="T3" s="8" t="s">
        <v>97</v>
      </c>
      <c r="U3" s="8" t="s">
        <v>96</v>
      </c>
      <c r="V3" s="8" t="s">
        <v>97</v>
      </c>
      <c r="W3" s="8" t="s">
        <v>96</v>
      </c>
      <c r="X3" s="8" t="s">
        <v>97</v>
      </c>
      <c r="Y3" s="8" t="s">
        <v>96</v>
      </c>
      <c r="Z3" s="8" t="s">
        <v>97</v>
      </c>
    </row>
    <row r="4" spans="1:29">
      <c r="A4" s="14" t="str">
        <f>'[6]Cumulative Stats'!A145</f>
        <v>Fritsch</v>
      </c>
      <c r="B4" s="14" t="str">
        <f>'[6]Cumulative Stats'!B145</f>
        <v>Hou</v>
      </c>
      <c r="C4" s="14">
        <f>'[6]Cumulative Stats'!C145</f>
        <v>26</v>
      </c>
      <c r="D4" s="14">
        <f>'[6]Cumulative Stats'!D145</f>
        <v>0</v>
      </c>
      <c r="E4" s="11">
        <f>IF(C4=0,0,D4/C4)*100</f>
        <v>0</v>
      </c>
      <c r="F4" s="21">
        <v>65</v>
      </c>
      <c r="G4" s="22">
        <v>4</v>
      </c>
      <c r="H4" s="23">
        <f>IF(F4=0,0,G4/F4)*100</f>
        <v>6.1538461538461542</v>
      </c>
      <c r="I4" s="14">
        <f>'[6]Cumulative Stats'!E145</f>
        <v>13</v>
      </c>
      <c r="J4" s="14">
        <f>'[6]Cumulative Stats'!F145</f>
        <v>12</v>
      </c>
      <c r="K4" s="14">
        <f>'[6]Cumulative Stats'!G145</f>
        <v>10</v>
      </c>
      <c r="L4" s="14">
        <f>'[6]Cumulative Stats'!H145</f>
        <v>10</v>
      </c>
      <c r="M4" s="11">
        <f>IF(K4=0,0,L4/K4*100)</f>
        <v>100</v>
      </c>
      <c r="N4" s="14">
        <f>'[6]Cumulative Stats'!J145</f>
        <v>37</v>
      </c>
      <c r="O4" s="108">
        <v>77.8</v>
      </c>
      <c r="P4" s="109">
        <v>49</v>
      </c>
      <c r="Q4" s="48">
        <f>'[6]Cumulative Stats'!L145</f>
        <v>0</v>
      </c>
      <c r="R4" s="49">
        <f>'[6]Cumulative Stats'!M145</f>
        <v>0</v>
      </c>
      <c r="S4" s="80">
        <f>'[6]Cumulative Stats'!N145</f>
        <v>4</v>
      </c>
      <c r="T4" s="49">
        <f>'[6]Cumulative Stats'!O145</f>
        <v>4</v>
      </c>
      <c r="U4" s="80">
        <f>'[6]Cumulative Stats'!P145</f>
        <v>6</v>
      </c>
      <c r="V4" s="49">
        <f>'[6]Cumulative Stats'!Q145</f>
        <v>6</v>
      </c>
      <c r="W4" s="80">
        <f>'[6]Cumulative Stats'!R145</f>
        <v>0</v>
      </c>
      <c r="X4" s="49">
        <f>'[6]Cumulative Stats'!S145</f>
        <v>0</v>
      </c>
      <c r="Y4" s="80">
        <f>'[6]Cumulative Stats'!T145</f>
        <v>0</v>
      </c>
      <c r="Z4" s="49">
        <f>'[6]Cumulative Stats'!U145</f>
        <v>0</v>
      </c>
    </row>
    <row r="5" spans="1:29">
      <c r="A5" s="14" t="str">
        <f>'[9]Cumulative Stats'!A144</f>
        <v>Lowery</v>
      </c>
      <c r="B5" s="14" t="str">
        <f>'[9]Cumulative Stats'!B144</f>
        <v>NE</v>
      </c>
      <c r="C5" s="14">
        <f>'[9]Cumulative Stats'!C144</f>
        <v>6</v>
      </c>
      <c r="D5" s="14">
        <f>'[9]Cumulative Stats'!D144</f>
        <v>1</v>
      </c>
      <c r="E5" s="11">
        <f>IF(C5=0,0,D5/C5)*100</f>
        <v>16.666666666666664</v>
      </c>
      <c r="F5" s="24">
        <v>9</v>
      </c>
      <c r="G5" s="25">
        <v>0</v>
      </c>
      <c r="H5" s="26">
        <f>IF(F5=0,0,G5/F5)*100</f>
        <v>0</v>
      </c>
      <c r="I5" s="14">
        <f>'[9]Cumulative Stats'!E144</f>
        <v>4</v>
      </c>
      <c r="J5" s="14">
        <f>'[9]Cumulative Stats'!F144</f>
        <v>4</v>
      </c>
      <c r="K5" s="14">
        <f>'[9]Cumulative Stats'!G144</f>
        <v>1</v>
      </c>
      <c r="L5" s="14">
        <f>'[9]Cumulative Stats'!H144</f>
        <v>1</v>
      </c>
      <c r="M5" s="11">
        <f>IF(K5=0,0,L5/K5*100)</f>
        <v>100</v>
      </c>
      <c r="N5" s="14">
        <f>'[9]Cumulative Stats'!J144</f>
        <v>23</v>
      </c>
      <c r="O5" s="29">
        <v>0</v>
      </c>
      <c r="P5" s="81">
        <v>0</v>
      </c>
      <c r="Q5" s="48">
        <f>'[9]Cumulative Stats'!L144</f>
        <v>0</v>
      </c>
      <c r="R5" s="49">
        <f>'[9]Cumulative Stats'!M144</f>
        <v>0</v>
      </c>
      <c r="S5" s="48">
        <f>'[9]Cumulative Stats'!N144</f>
        <v>1</v>
      </c>
      <c r="T5" s="49">
        <f>'[9]Cumulative Stats'!O144</f>
        <v>1</v>
      </c>
      <c r="U5" s="48">
        <f>'[9]Cumulative Stats'!P144</f>
        <v>0</v>
      </c>
      <c r="V5" s="49">
        <f>'[9]Cumulative Stats'!Q144</f>
        <v>0</v>
      </c>
      <c r="W5" s="48">
        <f>'[9]Cumulative Stats'!R144</f>
        <v>0</v>
      </c>
      <c r="X5" s="49">
        <f>'[9]Cumulative Stats'!S144</f>
        <v>0</v>
      </c>
      <c r="Y5" s="48">
        <f>'[9]Cumulative Stats'!T144</f>
        <v>0</v>
      </c>
      <c r="Z5" s="49">
        <f>'[9]Cumulative Stats'!U144</f>
        <v>0</v>
      </c>
    </row>
    <row r="6" spans="1:29">
      <c r="A6" s="14" t="str">
        <f>'[8]Cumulative Stats'!A144</f>
        <v>Yepremian</v>
      </c>
      <c r="B6" s="14" t="str">
        <f>'[8]Cumulative Stats'!B144</f>
        <v>Mia</v>
      </c>
      <c r="C6" s="14">
        <f>'[8]Cumulative Stats'!C144</f>
        <v>26</v>
      </c>
      <c r="D6" s="14">
        <f>'[8]Cumulative Stats'!D144</f>
        <v>2</v>
      </c>
      <c r="E6" s="11">
        <f>IF(C6=0,0,D6/C6)*100</f>
        <v>7.6923076923076925</v>
      </c>
      <c r="F6" s="24">
        <v>61</v>
      </c>
      <c r="G6" s="25">
        <v>7</v>
      </c>
      <c r="H6" s="26">
        <f>IF(F6=0,0,G6/F6)*100</f>
        <v>11.475409836065573</v>
      </c>
      <c r="I6" s="14">
        <f>'[8]Cumulative Stats'!E144</f>
        <v>9</v>
      </c>
      <c r="J6" s="14">
        <f>'[8]Cumulative Stats'!F144</f>
        <v>7</v>
      </c>
      <c r="K6" s="14">
        <f>'[8]Cumulative Stats'!G144</f>
        <v>15</v>
      </c>
      <c r="L6" s="14">
        <f>'[8]Cumulative Stats'!H144</f>
        <v>14</v>
      </c>
      <c r="M6" s="11">
        <f>IF(K6=0,0,L6/K6*100)</f>
        <v>93.333333333333329</v>
      </c>
      <c r="N6" s="14">
        <f>'[8]Cumulative Stats'!J144</f>
        <v>47</v>
      </c>
      <c r="O6" s="29">
        <v>82.6</v>
      </c>
      <c r="P6" s="30">
        <v>49</v>
      </c>
      <c r="Q6" s="48">
        <f>'[8]Cumulative Stats'!L144</f>
        <v>1</v>
      </c>
      <c r="R6" s="49">
        <f>'[8]Cumulative Stats'!M144</f>
        <v>1</v>
      </c>
      <c r="S6" s="48">
        <f>'[8]Cumulative Stats'!N144</f>
        <v>7</v>
      </c>
      <c r="T6" s="49">
        <f>'[8]Cumulative Stats'!O144</f>
        <v>7</v>
      </c>
      <c r="U6" s="48">
        <f>'[8]Cumulative Stats'!P144</f>
        <v>5</v>
      </c>
      <c r="V6" s="49">
        <f>'[8]Cumulative Stats'!Q144</f>
        <v>4</v>
      </c>
      <c r="W6" s="48">
        <f>'[8]Cumulative Stats'!R144</f>
        <v>2</v>
      </c>
      <c r="X6" s="49">
        <f>'[8]Cumulative Stats'!S144</f>
        <v>2</v>
      </c>
      <c r="Y6" s="48">
        <f>'[8]Cumulative Stats'!T144</f>
        <v>0</v>
      </c>
      <c r="Z6" s="49">
        <f>'[8]Cumulative Stats'!U144</f>
        <v>0</v>
      </c>
    </row>
    <row r="7" spans="1:29">
      <c r="A7" s="14" t="str">
        <f>'[10]Cumulative Stats'!A144</f>
        <v>Leahy</v>
      </c>
      <c r="B7" s="14" t="str">
        <f>'[10]Cumulative Stats'!B144</f>
        <v>NYJ</v>
      </c>
      <c r="C7" s="14">
        <f>'[10]Cumulative Stats'!C144</f>
        <v>26</v>
      </c>
      <c r="D7" s="14">
        <f>'[10]Cumulative Stats'!D144</f>
        <v>7</v>
      </c>
      <c r="E7" s="11">
        <f>IF(C7=0,0,D7/C7)*100</f>
        <v>26.923076923076923</v>
      </c>
      <c r="F7" s="24">
        <v>80</v>
      </c>
      <c r="G7" s="25">
        <v>16</v>
      </c>
      <c r="H7" s="26">
        <f>IF(F7=0,0,G7/F7)*100</f>
        <v>20</v>
      </c>
      <c r="I7" s="14">
        <f>'[10]Cumulative Stats'!E144</f>
        <v>16</v>
      </c>
      <c r="J7" s="14">
        <f>'[10]Cumulative Stats'!F144</f>
        <v>16</v>
      </c>
      <c r="K7" s="14">
        <f>'[10]Cumulative Stats'!G144</f>
        <v>8</v>
      </c>
      <c r="L7" s="14">
        <f>'[10]Cumulative Stats'!H144</f>
        <v>7</v>
      </c>
      <c r="M7" s="11">
        <f>IF(K7=0,0,L7/K7*100)</f>
        <v>87.5</v>
      </c>
      <c r="N7" s="14">
        <f>'[10]Cumulative Stats'!J144</f>
        <v>35</v>
      </c>
      <c r="O7" s="29">
        <v>73.3</v>
      </c>
      <c r="P7" s="30">
        <v>47</v>
      </c>
      <c r="Q7" s="48">
        <f>'[10]Cumulative Stats'!L144</f>
        <v>0</v>
      </c>
      <c r="R7" s="49">
        <f>'[10]Cumulative Stats'!M144</f>
        <v>0</v>
      </c>
      <c r="S7" s="48">
        <f>'[10]Cumulative Stats'!N144</f>
        <v>5</v>
      </c>
      <c r="T7" s="49">
        <f>'[10]Cumulative Stats'!O144</f>
        <v>5</v>
      </c>
      <c r="U7" s="48">
        <f>'[10]Cumulative Stats'!P144</f>
        <v>3</v>
      </c>
      <c r="V7" s="49">
        <f>'[10]Cumulative Stats'!Q144</f>
        <v>2</v>
      </c>
      <c r="W7" s="48">
        <f>'[10]Cumulative Stats'!R144</f>
        <v>0</v>
      </c>
      <c r="X7" s="49">
        <f>'[10]Cumulative Stats'!S144</f>
        <v>0</v>
      </c>
      <c r="Y7" s="48">
        <f>'[10]Cumulative Stats'!T144</f>
        <v>0</v>
      </c>
      <c r="Z7" s="49">
        <f>'[10]Cumulative Stats'!U144</f>
        <v>0</v>
      </c>
    </row>
    <row r="8" spans="1:29">
      <c r="A8" s="14" t="str">
        <f>'[14]Cumulative Stats'!A144</f>
        <v>Herrera</v>
      </c>
      <c r="B8" s="14" t="str">
        <f>'[14]Cumulative Stats'!B144</f>
        <v>Sea</v>
      </c>
      <c r="C8" s="14">
        <f>'[14]Cumulative Stats'!C144</f>
        <v>22</v>
      </c>
      <c r="D8" s="14">
        <f>'[14]Cumulative Stats'!D144</f>
        <v>2</v>
      </c>
      <c r="E8" s="11">
        <f>IF(C8=0,0,D8/C8)*100</f>
        <v>9.0909090909090917</v>
      </c>
      <c r="F8" s="24">
        <v>68</v>
      </c>
      <c r="G8" s="25">
        <v>2</v>
      </c>
      <c r="H8" s="26">
        <f>IF(F8=0,0,G8/F8)*100</f>
        <v>2.9411764705882351</v>
      </c>
      <c r="I8" s="14">
        <f>'[14]Cumulative Stats'!E144</f>
        <v>12</v>
      </c>
      <c r="J8" s="14">
        <f>'[14]Cumulative Stats'!F144</f>
        <v>9</v>
      </c>
      <c r="K8" s="14">
        <f>'[14]Cumulative Stats'!G144</f>
        <v>7</v>
      </c>
      <c r="L8" s="14">
        <f>'[14]Cumulative Stats'!H144</f>
        <v>6</v>
      </c>
      <c r="M8" s="11">
        <f>IF(K8=0,0,L8/K8*100)</f>
        <v>85.714285714285708</v>
      </c>
      <c r="N8" s="14">
        <f>'[14]Cumulative Stats'!J144</f>
        <v>44</v>
      </c>
      <c r="O8" s="29">
        <v>61.9</v>
      </c>
      <c r="P8" s="30">
        <v>48</v>
      </c>
      <c r="Q8" s="48">
        <f>'[14]Cumulative Stats'!L144</f>
        <v>0</v>
      </c>
      <c r="R8" s="49">
        <f>'[14]Cumulative Stats'!M144</f>
        <v>0</v>
      </c>
      <c r="S8" s="48">
        <f>'[14]Cumulative Stats'!N144</f>
        <v>4</v>
      </c>
      <c r="T8" s="49">
        <f>'[14]Cumulative Stats'!O144</f>
        <v>3</v>
      </c>
      <c r="U8" s="48">
        <f>'[14]Cumulative Stats'!P144</f>
        <v>1</v>
      </c>
      <c r="V8" s="49">
        <f>'[14]Cumulative Stats'!Q144</f>
        <v>1</v>
      </c>
      <c r="W8" s="48">
        <f>'[14]Cumulative Stats'!R144</f>
        <v>2</v>
      </c>
      <c r="X8" s="49">
        <f>'[14]Cumulative Stats'!S144</f>
        <v>2</v>
      </c>
      <c r="Y8" s="48">
        <f>'[14]Cumulative Stats'!T144</f>
        <v>0</v>
      </c>
      <c r="Z8" s="49">
        <f>'[14]Cumulative Stats'!U144</f>
        <v>0</v>
      </c>
    </row>
    <row r="9" spans="1:29">
      <c r="A9" s="14" t="str">
        <f>'[28]Cumulative Stats'!A144</f>
        <v>Moseley</v>
      </c>
      <c r="B9" s="14" t="str">
        <f>'[28]Cumulative Stats'!B144</f>
        <v>Was</v>
      </c>
      <c r="C9" s="14">
        <f>'[28]Cumulative Stats'!C144</f>
        <v>15</v>
      </c>
      <c r="D9" s="14">
        <f>'[28]Cumulative Stats'!D144</f>
        <v>3</v>
      </c>
      <c r="E9" s="11">
        <f>IF(C9=0,0,D9/C9)*100</f>
        <v>20</v>
      </c>
      <c r="F9" s="24">
        <v>66</v>
      </c>
      <c r="G9" s="25">
        <v>11</v>
      </c>
      <c r="H9" s="26">
        <f>IF(F9=0,0,G9/F9)*100</f>
        <v>16.666666666666664</v>
      </c>
      <c r="I9" s="14">
        <f>'[28]Cumulative Stats'!E144</f>
        <v>6</v>
      </c>
      <c r="J9" s="14">
        <f>'[28]Cumulative Stats'!F144</f>
        <v>6</v>
      </c>
      <c r="K9" s="14">
        <f>'[28]Cumulative Stats'!G144</f>
        <v>6</v>
      </c>
      <c r="L9" s="14">
        <f>'[28]Cumulative Stats'!H144</f>
        <v>5</v>
      </c>
      <c r="M9" s="11">
        <f>IF(K9=0,0,L9/K9*100)</f>
        <v>83.333333333333343</v>
      </c>
      <c r="N9" s="14">
        <f>'[28]Cumulative Stats'!J144</f>
        <v>44</v>
      </c>
      <c r="O9" s="29">
        <v>63.3</v>
      </c>
      <c r="P9" s="30">
        <v>52</v>
      </c>
      <c r="Q9" s="48">
        <f>'[28]Cumulative Stats'!L144</f>
        <v>1</v>
      </c>
      <c r="R9" s="49">
        <f>'[28]Cumulative Stats'!M144</f>
        <v>1</v>
      </c>
      <c r="S9" s="48">
        <f>'[28]Cumulative Stats'!N144</f>
        <v>2</v>
      </c>
      <c r="T9" s="49">
        <f>'[28]Cumulative Stats'!O144</f>
        <v>2</v>
      </c>
      <c r="U9" s="48">
        <f>'[28]Cumulative Stats'!P144</f>
        <v>1</v>
      </c>
      <c r="V9" s="49">
        <f>'[28]Cumulative Stats'!Q144</f>
        <v>1</v>
      </c>
      <c r="W9" s="48">
        <f>'[28]Cumulative Stats'!R144</f>
        <v>1</v>
      </c>
      <c r="X9" s="49">
        <f>'[28]Cumulative Stats'!S144</f>
        <v>1</v>
      </c>
      <c r="Y9" s="48">
        <f>'[28]Cumulative Stats'!T144</f>
        <v>1</v>
      </c>
      <c r="Z9" s="49">
        <f>'[28]Cumulative Stats'!U144</f>
        <v>0</v>
      </c>
    </row>
    <row r="10" spans="1:29">
      <c r="A10" s="14" t="str">
        <f>'[18]Cumulative Stats'!A148</f>
        <v>Ricardo</v>
      </c>
      <c r="B10" s="14" t="str">
        <f>'[18]Cumulative Stats'!B148</f>
        <v>Det</v>
      </c>
      <c r="C10" s="14">
        <f>'[18]Cumulative Stats'!C148</f>
        <v>13</v>
      </c>
      <c r="D10" s="14">
        <f>'[18]Cumulative Stats'!D148</f>
        <v>0</v>
      </c>
      <c r="E10" s="11">
        <f>IF(C10=0,0,D10/C10)*100</f>
        <v>0</v>
      </c>
      <c r="F10" s="24">
        <v>34</v>
      </c>
      <c r="G10" s="25">
        <v>2</v>
      </c>
      <c r="H10" s="26">
        <f>IF(F10=0,0,G10/F10)*100</f>
        <v>5.8823529411764701</v>
      </c>
      <c r="I10" s="14">
        <f>'[18]Cumulative Stats'!E148</f>
        <v>5</v>
      </c>
      <c r="J10" s="14">
        <f>'[18]Cumulative Stats'!F148</f>
        <v>5</v>
      </c>
      <c r="K10" s="14">
        <f>'[18]Cumulative Stats'!G148</f>
        <v>5</v>
      </c>
      <c r="L10" s="14">
        <f>'[18]Cumulative Stats'!H148</f>
        <v>4</v>
      </c>
      <c r="M10" s="11">
        <f>IF(K10=0,0,L10/K10*100)</f>
        <v>80</v>
      </c>
      <c r="N10" s="14">
        <f>'[18]Cumulative Stats'!J148</f>
        <v>43</v>
      </c>
      <c r="O10" s="29">
        <v>71.400000000000006</v>
      </c>
      <c r="P10" s="30">
        <v>48</v>
      </c>
      <c r="Q10" s="48">
        <f>'[18]Cumulative Stats'!L148</f>
        <v>0</v>
      </c>
      <c r="R10" s="49">
        <f>'[18]Cumulative Stats'!M148</f>
        <v>0</v>
      </c>
      <c r="S10" s="48">
        <f>'[18]Cumulative Stats'!N148</f>
        <v>2</v>
      </c>
      <c r="T10" s="49">
        <f>'[18]Cumulative Stats'!O148</f>
        <v>2</v>
      </c>
      <c r="U10" s="48">
        <f>'[18]Cumulative Stats'!P148</f>
        <v>1</v>
      </c>
      <c r="V10" s="49">
        <f>'[18]Cumulative Stats'!Q148</f>
        <v>1</v>
      </c>
      <c r="W10" s="48">
        <f>'[18]Cumulative Stats'!R148</f>
        <v>2</v>
      </c>
      <c r="X10" s="49">
        <f>'[18]Cumulative Stats'!S148</f>
        <v>1</v>
      </c>
      <c r="Y10" s="48">
        <f>'[18]Cumulative Stats'!T148</f>
        <v>0</v>
      </c>
      <c r="Z10" s="49">
        <f>'[18]Cumulative Stats'!U148</f>
        <v>0</v>
      </c>
    </row>
    <row r="11" spans="1:29">
      <c r="A11" s="14" t="str">
        <f>'[26]Cumulative Stats'!A146</f>
        <v>Wersching</v>
      </c>
      <c r="B11" s="14" t="str">
        <f>'[26]Cumulative Stats'!B146</f>
        <v>SF</v>
      </c>
      <c r="C11" s="14">
        <f>'[26]Cumulative Stats'!C146</f>
        <v>15</v>
      </c>
      <c r="D11" s="14">
        <f>'[26]Cumulative Stats'!D146</f>
        <v>1</v>
      </c>
      <c r="E11" s="11">
        <f>IF(C11=0,0,D11/C11)*100</f>
        <v>6.666666666666667</v>
      </c>
      <c r="F11" s="24">
        <v>56</v>
      </c>
      <c r="G11" s="25">
        <v>9</v>
      </c>
      <c r="H11" s="26">
        <f>IF(F11=0,0,G11/F11)*100</f>
        <v>16.071428571428573</v>
      </c>
      <c r="I11" s="14">
        <f>'[26]Cumulative Stats'!E146</f>
        <v>7</v>
      </c>
      <c r="J11" s="14">
        <f>'[26]Cumulative Stats'!F146</f>
        <v>7</v>
      </c>
      <c r="K11" s="14">
        <f>'[26]Cumulative Stats'!G146</f>
        <v>5</v>
      </c>
      <c r="L11" s="14">
        <f>'[26]Cumulative Stats'!H146</f>
        <v>4</v>
      </c>
      <c r="M11" s="11">
        <f>IF(K11=0,0,L11/K11*100)</f>
        <v>80</v>
      </c>
      <c r="N11" s="14">
        <f>'[26]Cumulative Stats'!J146</f>
        <v>43</v>
      </c>
      <c r="O11" s="29">
        <v>65.2</v>
      </c>
      <c r="P11" s="30">
        <v>45</v>
      </c>
      <c r="Q11" s="48">
        <f>'[26]Cumulative Stats'!L146</f>
        <v>0</v>
      </c>
      <c r="R11" s="49">
        <f>'[26]Cumulative Stats'!M146</f>
        <v>0</v>
      </c>
      <c r="S11" s="48">
        <f>'[26]Cumulative Stats'!N146</f>
        <v>0</v>
      </c>
      <c r="T11" s="49">
        <f>'[26]Cumulative Stats'!O146</f>
        <v>0</v>
      </c>
      <c r="U11" s="48">
        <f>'[26]Cumulative Stats'!P146</f>
        <v>2</v>
      </c>
      <c r="V11" s="49">
        <f>'[26]Cumulative Stats'!Q146</f>
        <v>2</v>
      </c>
      <c r="W11" s="48">
        <f>'[26]Cumulative Stats'!R146</f>
        <v>3</v>
      </c>
      <c r="X11" s="49">
        <f>'[26]Cumulative Stats'!S146</f>
        <v>2</v>
      </c>
      <c r="Y11" s="48">
        <f>'[26]Cumulative Stats'!T146</f>
        <v>0</v>
      </c>
      <c r="Z11" s="49">
        <f>'[26]Cumulative Stats'!U146</f>
        <v>0</v>
      </c>
    </row>
    <row r="12" spans="1:29">
      <c r="A12" s="14" t="str">
        <f>'[16]Cumulative Stats'!A145</f>
        <v>Thomas</v>
      </c>
      <c r="B12" s="14" t="str">
        <f>'[16]Cumulative Stats'!B145</f>
        <v>Chi</v>
      </c>
      <c r="C12" s="14">
        <f>'[16]Cumulative Stats'!C145</f>
        <v>15</v>
      </c>
      <c r="D12" s="14">
        <f>'[16]Cumulative Stats'!D145</f>
        <v>2</v>
      </c>
      <c r="E12" s="11">
        <f>IF(C12=0,0,D12/C12)*100</f>
        <v>13.333333333333334</v>
      </c>
      <c r="F12" s="24">
        <v>61</v>
      </c>
      <c r="G12" s="25">
        <v>9</v>
      </c>
      <c r="H12" s="26">
        <f>IF(F12=0,0,G12/F12)*100</f>
        <v>14.754098360655737</v>
      </c>
      <c r="I12" s="14">
        <f>'[16]Cumulative Stats'!E145</f>
        <v>8</v>
      </c>
      <c r="J12" s="14">
        <f>'[16]Cumulative Stats'!F145</f>
        <v>8</v>
      </c>
      <c r="K12" s="14">
        <f>'[16]Cumulative Stats'!G145</f>
        <v>5</v>
      </c>
      <c r="L12" s="14">
        <f>'[16]Cumulative Stats'!H145</f>
        <v>4</v>
      </c>
      <c r="M12" s="11">
        <f>IF(K12=0,0,L12/K12*100)</f>
        <v>80</v>
      </c>
      <c r="N12" s="14">
        <f>'[16]Cumulative Stats'!J145</f>
        <v>39</v>
      </c>
      <c r="O12" s="29">
        <v>77.3</v>
      </c>
      <c r="P12" s="30">
        <v>44</v>
      </c>
      <c r="Q12" s="48">
        <f>'[16]Cumulative Stats'!L145</f>
        <v>0</v>
      </c>
      <c r="R12" s="49">
        <f>'[16]Cumulative Stats'!M145</f>
        <v>0</v>
      </c>
      <c r="S12" s="48">
        <f>'[16]Cumulative Stats'!N145</f>
        <v>2</v>
      </c>
      <c r="T12" s="49">
        <f>'[16]Cumulative Stats'!O145</f>
        <v>2</v>
      </c>
      <c r="U12" s="48">
        <f>'[16]Cumulative Stats'!P145</f>
        <v>2</v>
      </c>
      <c r="V12" s="49">
        <f>'[16]Cumulative Stats'!Q145</f>
        <v>2</v>
      </c>
      <c r="W12" s="48">
        <f>'[16]Cumulative Stats'!R145</f>
        <v>1</v>
      </c>
      <c r="X12" s="49">
        <f>'[16]Cumulative Stats'!S145</f>
        <v>0</v>
      </c>
      <c r="Y12" s="48">
        <f>'[16]Cumulative Stats'!T145</f>
        <v>0</v>
      </c>
      <c r="Z12" s="49">
        <f>'[16]Cumulative Stats'!U145</f>
        <v>0</v>
      </c>
    </row>
    <row r="13" spans="1:29">
      <c r="A13" s="14" t="str">
        <f>'[19]Cumulative Stats'!A150</f>
        <v>Marcol</v>
      </c>
      <c r="B13" s="14" t="str">
        <f>'[19]Cumulative Stats'!B150</f>
        <v>GB</v>
      </c>
      <c r="C13" s="14">
        <f>'[19]Cumulative Stats'!C150</f>
        <v>21</v>
      </c>
      <c r="D13" s="14">
        <f>'[19]Cumulative Stats'!D150</f>
        <v>1</v>
      </c>
      <c r="E13" s="11">
        <f>IF(C13=0,0,D13/C13)*100</f>
        <v>4.7619047619047619</v>
      </c>
      <c r="F13" s="24">
        <v>58</v>
      </c>
      <c r="G13" s="25">
        <v>6</v>
      </c>
      <c r="H13" s="26">
        <f>IF(F13=0,0,G13/F13)*100</f>
        <v>10.344827586206897</v>
      </c>
      <c r="I13" s="14">
        <f>'[19]Cumulative Stats'!E150</f>
        <v>8</v>
      </c>
      <c r="J13" s="14">
        <f>'[19]Cumulative Stats'!F150</f>
        <v>8</v>
      </c>
      <c r="K13" s="14">
        <f>'[19]Cumulative Stats'!G150</f>
        <v>14</v>
      </c>
      <c r="L13" s="14">
        <f>'[19]Cumulative Stats'!H150</f>
        <v>11</v>
      </c>
      <c r="M13" s="11">
        <f>IF(K13=0,0,L13/K13*100)</f>
        <v>78.571428571428569</v>
      </c>
      <c r="N13" s="14">
        <f>'[19]Cumulative Stats'!J150</f>
        <v>47</v>
      </c>
      <c r="O13" s="29">
        <v>57.9</v>
      </c>
      <c r="P13" s="30">
        <v>48</v>
      </c>
      <c r="Q13" s="48">
        <f>'[19]Cumulative Stats'!L150</f>
        <v>1</v>
      </c>
      <c r="R13" s="49">
        <f>'[19]Cumulative Stats'!M150</f>
        <v>1</v>
      </c>
      <c r="S13" s="48">
        <f>'[19]Cumulative Stats'!N150</f>
        <v>2</v>
      </c>
      <c r="T13" s="49">
        <f>'[19]Cumulative Stats'!O150</f>
        <v>2</v>
      </c>
      <c r="U13" s="48">
        <f>'[19]Cumulative Stats'!P150</f>
        <v>6</v>
      </c>
      <c r="V13" s="49">
        <f>'[19]Cumulative Stats'!Q150</f>
        <v>6</v>
      </c>
      <c r="W13" s="48">
        <f>'[19]Cumulative Stats'!R150</f>
        <v>5</v>
      </c>
      <c r="X13" s="49">
        <f>'[19]Cumulative Stats'!S150</f>
        <v>2</v>
      </c>
      <c r="Y13" s="48">
        <f>'[19]Cumulative Stats'!T150</f>
        <v>0</v>
      </c>
      <c r="Z13" s="49">
        <f>'[19]Cumulative Stats'!U150</f>
        <v>0</v>
      </c>
    </row>
    <row r="14" spans="1:29">
      <c r="A14" s="14" t="str">
        <f>'[2]Cumulative Stats'!A145</f>
        <v>Dempsey</v>
      </c>
      <c r="B14" s="14" t="str">
        <f>'[2]Cumulative Stats'!B145</f>
        <v>Buf</v>
      </c>
      <c r="C14" s="14">
        <f>'[2]Cumulative Stats'!C145</f>
        <v>15</v>
      </c>
      <c r="D14" s="14">
        <f>'[2]Cumulative Stats'!D145</f>
        <v>0</v>
      </c>
      <c r="E14" s="11">
        <f>IF(C14=0,0,D14/C14)*100</f>
        <v>0</v>
      </c>
      <c r="F14" s="24">
        <v>64</v>
      </c>
      <c r="G14" s="25">
        <v>6</v>
      </c>
      <c r="H14" s="26">
        <f>IF(F14=0,0,G14/F14)*100</f>
        <v>9.375</v>
      </c>
      <c r="I14" s="14">
        <f>'[2]Cumulative Stats'!E145</f>
        <v>8</v>
      </c>
      <c r="J14" s="14">
        <f>'[2]Cumulative Stats'!F145</f>
        <v>7</v>
      </c>
      <c r="K14" s="14">
        <f>'[2]Cumulative Stats'!G145</f>
        <v>4</v>
      </c>
      <c r="L14" s="14">
        <f>'[2]Cumulative Stats'!H145</f>
        <v>3</v>
      </c>
      <c r="M14" s="11">
        <f>IF(K14=0,0,L14/K14*100)</f>
        <v>75</v>
      </c>
      <c r="N14" s="14">
        <f>'[2]Cumulative Stats'!$J$145</f>
        <v>36</v>
      </c>
      <c r="O14" s="29">
        <v>76.900000000000006</v>
      </c>
      <c r="P14" s="30">
        <v>46</v>
      </c>
      <c r="Q14" s="48">
        <f>'[2]Cumulative Stats'!L145</f>
        <v>1</v>
      </c>
      <c r="R14" s="49">
        <f>'[2]Cumulative Stats'!M145</f>
        <v>1</v>
      </c>
      <c r="S14" s="48">
        <f>'[2]Cumulative Stats'!N145</f>
        <v>1</v>
      </c>
      <c r="T14" s="49">
        <f>'[2]Cumulative Stats'!O145</f>
        <v>1</v>
      </c>
      <c r="U14" s="48">
        <f>'[2]Cumulative Stats'!P145</f>
        <v>1</v>
      </c>
      <c r="V14" s="49">
        <f>'[2]Cumulative Stats'!Q145</f>
        <v>1</v>
      </c>
      <c r="W14" s="48">
        <f>'[2]Cumulative Stats'!R145</f>
        <v>1</v>
      </c>
      <c r="X14" s="49">
        <f>'[2]Cumulative Stats'!S145</f>
        <v>0</v>
      </c>
      <c r="Y14" s="48">
        <f>'[2]Cumulative Stats'!T145</f>
        <v>0</v>
      </c>
      <c r="Z14" s="49">
        <f>'[2]Cumulative Stats'!U145</f>
        <v>0</v>
      </c>
    </row>
    <row r="15" spans="1:29">
      <c r="A15" s="14" t="str">
        <f>'[13]Cumulative Stats'!A156</f>
        <v>Benirschke</v>
      </c>
      <c r="B15" s="14" t="str">
        <f>'[13]Cumulative Stats'!B156</f>
        <v>SD</v>
      </c>
      <c r="C15" s="14">
        <f>'[13]Cumulative Stats'!C156</f>
        <v>21</v>
      </c>
      <c r="D15" s="14">
        <f>'[13]Cumulative Stats'!D156</f>
        <v>3</v>
      </c>
      <c r="E15" s="11">
        <f>IF(C15=0,0,D15/C15)*100</f>
        <v>14.285714285714285</v>
      </c>
      <c r="F15" s="24">
        <v>37</v>
      </c>
      <c r="G15" s="25">
        <v>7</v>
      </c>
      <c r="H15" s="26">
        <f>IF(F15=0,0,G15/F15)*100</f>
        <v>18.918918918918919</v>
      </c>
      <c r="I15" s="14">
        <f>'[13]Cumulative Stats'!E156</f>
        <v>8</v>
      </c>
      <c r="J15" s="14">
        <f>'[13]Cumulative Stats'!F156</f>
        <v>7</v>
      </c>
      <c r="K15" s="14">
        <f>'[13]Cumulative Stats'!G156</f>
        <v>11</v>
      </c>
      <c r="L15" s="14">
        <f>'[13]Cumulative Stats'!H156</f>
        <v>8</v>
      </c>
      <c r="M15" s="11">
        <f>IF(K15=0,0,L15/K15*100)</f>
        <v>72.727272727272734</v>
      </c>
      <c r="N15" s="14">
        <f>'[13]Cumulative Stats'!J156</f>
        <v>46</v>
      </c>
      <c r="O15" s="29">
        <v>81.8</v>
      </c>
      <c r="P15" s="30">
        <v>44</v>
      </c>
      <c r="Q15" s="48">
        <f>'[13]Cumulative Stats'!L156</f>
        <v>0</v>
      </c>
      <c r="R15" s="49">
        <f>'[13]Cumulative Stats'!M156</f>
        <v>0</v>
      </c>
      <c r="S15" s="48">
        <f>'[13]Cumulative Stats'!N156</f>
        <v>0</v>
      </c>
      <c r="T15" s="49">
        <f>'[13]Cumulative Stats'!O156</f>
        <v>0</v>
      </c>
      <c r="U15" s="48">
        <f>'[13]Cumulative Stats'!P156</f>
        <v>5</v>
      </c>
      <c r="V15" s="49">
        <f>'[13]Cumulative Stats'!Q156</f>
        <v>4</v>
      </c>
      <c r="W15" s="48">
        <f>'[13]Cumulative Stats'!R156</f>
        <v>6</v>
      </c>
      <c r="X15" s="49">
        <f>'[13]Cumulative Stats'!S156</f>
        <v>4</v>
      </c>
      <c r="Y15" s="48">
        <f>'[13]Cumulative Stats'!T156</f>
        <v>0</v>
      </c>
      <c r="Z15" s="49">
        <f>'[13]Cumulative Stats'!U156</f>
        <v>0</v>
      </c>
      <c r="AC15">
        <f>0.3*27.5+0.7*30.8</f>
        <v>29.81</v>
      </c>
    </row>
    <row r="16" spans="1:29">
      <c r="A16" s="14" t="str">
        <f>'[21]Cumulative Stats'!A144</f>
        <v>Danmeier</v>
      </c>
      <c r="B16" s="14" t="str">
        <f>'[21]Cumulative Stats'!B144</f>
        <v>Min</v>
      </c>
      <c r="C16" s="14">
        <f>'[21]Cumulative Stats'!C144</f>
        <v>4</v>
      </c>
      <c r="D16" s="14">
        <f>'[21]Cumulative Stats'!D144</f>
        <v>0</v>
      </c>
      <c r="E16" s="11">
        <f>IF(C16=0,0,D16/C16)*100</f>
        <v>0</v>
      </c>
      <c r="F16" s="24">
        <v>33</v>
      </c>
      <c r="G16" s="25">
        <v>0</v>
      </c>
      <c r="H16" s="26">
        <f>IF(F16=0,0,G16/F16)*100</f>
        <v>0</v>
      </c>
      <c r="I16" s="14">
        <f>'[21]Cumulative Stats'!E144</f>
        <v>4</v>
      </c>
      <c r="J16" s="14">
        <f>'[21]Cumulative Stats'!F144</f>
        <v>3</v>
      </c>
      <c r="K16" s="14">
        <f>'[21]Cumulative Stats'!G144</f>
        <v>7</v>
      </c>
      <c r="L16" s="14">
        <f>'[21]Cumulative Stats'!H144</f>
        <v>5</v>
      </c>
      <c r="M16" s="11">
        <f>IF(K16=0,0,L16/K16*100)</f>
        <v>71.428571428571431</v>
      </c>
      <c r="N16" s="14">
        <f>'[21]Cumulative Stats'!J144</f>
        <v>44</v>
      </c>
      <c r="O16" s="29">
        <v>63.2</v>
      </c>
      <c r="P16" s="30">
        <v>47</v>
      </c>
      <c r="Q16" s="48">
        <f>'[21]Cumulative Stats'!L144</f>
        <v>1</v>
      </c>
      <c r="R16" s="49">
        <f>'[21]Cumulative Stats'!M144</f>
        <v>1</v>
      </c>
      <c r="S16" s="48">
        <f>'[21]Cumulative Stats'!N144</f>
        <v>1</v>
      </c>
      <c r="T16" s="49">
        <f>'[21]Cumulative Stats'!O144</f>
        <v>1</v>
      </c>
      <c r="U16" s="48">
        <f>'[21]Cumulative Stats'!P144</f>
        <v>1</v>
      </c>
      <c r="V16" s="49">
        <f>'[21]Cumulative Stats'!Q144</f>
        <v>0</v>
      </c>
      <c r="W16" s="48">
        <f>'[21]Cumulative Stats'!R144</f>
        <v>4</v>
      </c>
      <c r="X16" s="49">
        <f>'[21]Cumulative Stats'!S144</f>
        <v>3</v>
      </c>
      <c r="Y16" s="48">
        <f>'[21]Cumulative Stats'!T144</f>
        <v>0</v>
      </c>
      <c r="Z16" s="49">
        <f>'[21]Cumulative Stats'!U144</f>
        <v>0</v>
      </c>
      <c r="AC16">
        <f>0.3*30.8+0.7*32.4</f>
        <v>31.919999999999995</v>
      </c>
    </row>
    <row r="17" spans="1:26">
      <c r="A17" s="14" t="str">
        <f>'[23]Cumulative Stats'!A148</f>
        <v>Danelo</v>
      </c>
      <c r="B17" s="14" t="str">
        <f>'[23]Cumulative Stats'!B148</f>
        <v>NYG</v>
      </c>
      <c r="C17" s="14">
        <f>'[23]Cumulative Stats'!C148</f>
        <v>21</v>
      </c>
      <c r="D17" s="14">
        <f>'[23]Cumulative Stats'!D148</f>
        <v>6</v>
      </c>
      <c r="E17" s="11">
        <f>IF(C17=0,0,D17/C17)*100</f>
        <v>28.571428571428569</v>
      </c>
      <c r="F17" s="24">
        <v>66</v>
      </c>
      <c r="G17" s="25">
        <v>11</v>
      </c>
      <c r="H17" s="26">
        <f>IF(F17=0,0,G17/F17)*100</f>
        <v>16.666666666666664</v>
      </c>
      <c r="I17" s="14">
        <f>'[23]Cumulative Stats'!E148</f>
        <v>10</v>
      </c>
      <c r="J17" s="14">
        <f>'[23]Cumulative Stats'!F148</f>
        <v>10</v>
      </c>
      <c r="K17" s="14">
        <f>'[23]Cumulative Stats'!G148</f>
        <v>10</v>
      </c>
      <c r="L17" s="14">
        <f>'[23]Cumulative Stats'!H148</f>
        <v>7</v>
      </c>
      <c r="M17" s="11">
        <f>IF(K17=0,0,L17/K17*100)</f>
        <v>70</v>
      </c>
      <c r="N17" s="14">
        <f>'[23]Cumulative Stats'!J148</f>
        <v>52</v>
      </c>
      <c r="O17" s="29">
        <v>72.400000000000006</v>
      </c>
      <c r="P17" s="30">
        <v>52</v>
      </c>
      <c r="Q17" s="48">
        <f>'[23]Cumulative Stats'!L148</f>
        <v>0</v>
      </c>
      <c r="R17" s="49">
        <f>'[23]Cumulative Stats'!M148</f>
        <v>0</v>
      </c>
      <c r="S17" s="48">
        <f>'[23]Cumulative Stats'!N148</f>
        <v>5</v>
      </c>
      <c r="T17" s="49">
        <f>'[23]Cumulative Stats'!O148</f>
        <v>5</v>
      </c>
      <c r="U17" s="48">
        <f>'[23]Cumulative Stats'!P148</f>
        <v>1</v>
      </c>
      <c r="V17" s="49">
        <f>'[23]Cumulative Stats'!Q148</f>
        <v>0</v>
      </c>
      <c r="W17" s="48">
        <f>'[23]Cumulative Stats'!R148</f>
        <v>1</v>
      </c>
      <c r="X17" s="49">
        <f>'[23]Cumulative Stats'!S148</f>
        <v>1</v>
      </c>
      <c r="Y17" s="48">
        <f>'[23]Cumulative Stats'!T148</f>
        <v>3</v>
      </c>
      <c r="Z17" s="49">
        <f>'[23]Cumulative Stats'!U148</f>
        <v>1</v>
      </c>
    </row>
    <row r="18" spans="1:26">
      <c r="A18" s="14" t="str">
        <f>'[27]Cumulative Stats'!A145</f>
        <v>O'Donoghue</v>
      </c>
      <c r="B18" s="14" t="str">
        <f>'[27]Cumulative Stats'!B145</f>
        <v>TB</v>
      </c>
      <c r="C18" s="14">
        <f>'[27]Cumulative Stats'!C145</f>
        <v>13</v>
      </c>
      <c r="D18" s="14">
        <f>'[27]Cumulative Stats'!D145</f>
        <v>3</v>
      </c>
      <c r="E18" s="11">
        <f>IF(C18=0,0,D18/C18)*100</f>
        <v>23.076923076923077</v>
      </c>
      <c r="F18" s="24">
        <v>54</v>
      </c>
      <c r="G18" s="25">
        <v>10</v>
      </c>
      <c r="H18" s="26">
        <f>IF(F18=0,0,G18/F18)*100</f>
        <v>18.518518518518519</v>
      </c>
      <c r="I18" s="14">
        <f>'[27]Cumulative Stats'!E145</f>
        <v>3</v>
      </c>
      <c r="J18" s="14">
        <f>'[27]Cumulative Stats'!F145</f>
        <v>3</v>
      </c>
      <c r="K18" s="14">
        <f>'[27]Cumulative Stats'!G145</f>
        <v>9</v>
      </c>
      <c r="L18" s="14">
        <f>'[27]Cumulative Stats'!H145</f>
        <v>6</v>
      </c>
      <c r="M18" s="11">
        <f>IF(K18=0,0,L18/K18*100)</f>
        <v>66.666666666666657</v>
      </c>
      <c r="N18" s="14">
        <f>'[27]Cumulative Stats'!J145</f>
        <v>39</v>
      </c>
      <c r="O18" s="29">
        <v>56.5</v>
      </c>
      <c r="P18" s="30">
        <v>47</v>
      </c>
      <c r="Q18" s="48">
        <f>'[27]Cumulative Stats'!L145</f>
        <v>0</v>
      </c>
      <c r="R18" s="49">
        <f>'[27]Cumulative Stats'!M145</f>
        <v>0</v>
      </c>
      <c r="S18" s="48">
        <f>'[27]Cumulative Stats'!N145</f>
        <v>2</v>
      </c>
      <c r="T18" s="49">
        <f>'[27]Cumulative Stats'!O145</f>
        <v>2</v>
      </c>
      <c r="U18" s="48">
        <f>'[27]Cumulative Stats'!P145</f>
        <v>5</v>
      </c>
      <c r="V18" s="49">
        <f>'[27]Cumulative Stats'!Q145</f>
        <v>4</v>
      </c>
      <c r="W18" s="48">
        <f>'[27]Cumulative Stats'!R145</f>
        <v>2</v>
      </c>
      <c r="X18" s="49">
        <f>'[27]Cumulative Stats'!S145</f>
        <v>0</v>
      </c>
      <c r="Y18" s="48">
        <f>'[27]Cumulative Stats'!T145</f>
        <v>0</v>
      </c>
      <c r="Z18" s="49">
        <f>'[27]Cumulative Stats'!U145</f>
        <v>0</v>
      </c>
    </row>
    <row r="19" spans="1:26">
      <c r="A19" s="14" t="str">
        <f>'[4]Cumulative Stats'!A144</f>
        <v>Cockroft</v>
      </c>
      <c r="B19" s="14" t="str">
        <f>'[4]Cumulative Stats'!B144</f>
        <v>Cle</v>
      </c>
      <c r="C19" s="14">
        <f>'[4]Cumulative Stats'!C144</f>
        <v>22</v>
      </c>
      <c r="D19" s="14">
        <f>'[4]Cumulative Stats'!D144</f>
        <v>2</v>
      </c>
      <c r="E19" s="11">
        <f>IF(C19=0,0,D19/C19)*100</f>
        <v>9.0909090909090917</v>
      </c>
      <c r="F19" s="24">
        <v>75</v>
      </c>
      <c r="G19" s="25">
        <v>3</v>
      </c>
      <c r="H19" s="26">
        <f>IF(F19=0,0,G19/F19)*100</f>
        <v>4</v>
      </c>
      <c r="I19" s="14">
        <f>'[4]Cumulative Stats'!E144</f>
        <v>14</v>
      </c>
      <c r="J19" s="14">
        <f>'[4]Cumulative Stats'!F144</f>
        <v>12</v>
      </c>
      <c r="K19" s="14">
        <f>'[4]Cumulative Stats'!G144</f>
        <v>6</v>
      </c>
      <c r="L19" s="14">
        <f>'[4]Cumulative Stats'!H144</f>
        <v>4</v>
      </c>
      <c r="M19" s="11">
        <f>IF(K19=0,0,L19/K19*100)</f>
        <v>66.666666666666657</v>
      </c>
      <c r="N19" s="14">
        <f>'[4]Cumulative Stats'!J144</f>
        <v>44</v>
      </c>
      <c r="O19" s="29">
        <v>67.900000000000006</v>
      </c>
      <c r="P19" s="30">
        <v>45</v>
      </c>
      <c r="Q19" s="48">
        <f>'[4]Cumulative Stats'!L144</f>
        <v>0</v>
      </c>
      <c r="R19" s="49">
        <f>'[4]Cumulative Stats'!M144</f>
        <v>0</v>
      </c>
      <c r="S19" s="48">
        <f>'[4]Cumulative Stats'!N144</f>
        <v>1</v>
      </c>
      <c r="T19" s="49">
        <f>'[4]Cumulative Stats'!O144</f>
        <v>1</v>
      </c>
      <c r="U19" s="48">
        <f>'[4]Cumulative Stats'!P144</f>
        <v>1</v>
      </c>
      <c r="V19" s="49">
        <f>'[4]Cumulative Stats'!Q144</f>
        <v>1</v>
      </c>
      <c r="W19" s="48">
        <f>'[4]Cumulative Stats'!R144</f>
        <v>3</v>
      </c>
      <c r="X19" s="49">
        <f>'[4]Cumulative Stats'!S144</f>
        <v>2</v>
      </c>
      <c r="Y19" s="48">
        <f>'[4]Cumulative Stats'!T144</f>
        <v>0</v>
      </c>
      <c r="Z19" s="49">
        <f>'[4]Cumulative Stats'!U144</f>
        <v>0</v>
      </c>
    </row>
    <row r="20" spans="1:26">
      <c r="A20" s="14" t="str">
        <f>'[12]Cumulative Stats'!A144</f>
        <v>Gerela</v>
      </c>
      <c r="B20" s="14" t="str">
        <f>'[12]Cumulative Stats'!B144</f>
        <v>Pit</v>
      </c>
      <c r="C20" s="14">
        <f>'[12]Cumulative Stats'!C144</f>
        <v>19</v>
      </c>
      <c r="D20" s="14">
        <f>'[12]Cumulative Stats'!D144</f>
        <v>0</v>
      </c>
      <c r="E20" s="11">
        <f>IF(C20=0,0,D20/C20)*100</f>
        <v>0</v>
      </c>
      <c r="F20" s="24">
        <v>73</v>
      </c>
      <c r="G20" s="25">
        <v>13</v>
      </c>
      <c r="H20" s="26">
        <f>IF(F20=0,0,G20/F20)*100</f>
        <v>17.80821917808219</v>
      </c>
      <c r="I20" s="14">
        <f>'[12]Cumulative Stats'!E144</f>
        <v>10</v>
      </c>
      <c r="J20" s="14">
        <f>'[12]Cumulative Stats'!F144</f>
        <v>10</v>
      </c>
      <c r="K20" s="14">
        <f>'[12]Cumulative Stats'!G144</f>
        <v>8</v>
      </c>
      <c r="L20" s="14">
        <f>'[12]Cumulative Stats'!H144</f>
        <v>5</v>
      </c>
      <c r="M20" s="11">
        <f>IF(K20=0,0,L20/K20*100)</f>
        <v>62.5</v>
      </c>
      <c r="N20" s="14">
        <f>'[12]Cumulative Stats'!J144</f>
        <v>39</v>
      </c>
      <c r="O20" s="29">
        <v>46.2</v>
      </c>
      <c r="P20" s="30">
        <v>44</v>
      </c>
      <c r="Q20" s="48">
        <f>'[12]Cumulative Stats'!L144</f>
        <v>0</v>
      </c>
      <c r="R20" s="49">
        <f>'[12]Cumulative Stats'!M144</f>
        <v>0</v>
      </c>
      <c r="S20" s="48">
        <f>'[12]Cumulative Stats'!N144</f>
        <v>3</v>
      </c>
      <c r="T20" s="49">
        <f>'[12]Cumulative Stats'!O144</f>
        <v>1</v>
      </c>
      <c r="U20" s="48">
        <f>'[12]Cumulative Stats'!P144</f>
        <v>4</v>
      </c>
      <c r="V20" s="49">
        <f>'[12]Cumulative Stats'!Q144</f>
        <v>4</v>
      </c>
      <c r="W20" s="48">
        <f>'[12]Cumulative Stats'!R144</f>
        <v>1</v>
      </c>
      <c r="X20" s="49">
        <f>'[12]Cumulative Stats'!S144</f>
        <v>0</v>
      </c>
      <c r="Y20" s="48">
        <f>'[12]Cumulative Stats'!T144</f>
        <v>0</v>
      </c>
      <c r="Z20" s="49">
        <f>'[12]Cumulative Stats'!U144</f>
        <v>0</v>
      </c>
    </row>
    <row r="21" spans="1:26">
      <c r="A21" s="14" t="str">
        <f>'[22]Cumulative Stats'!A148</f>
        <v>Szaro</v>
      </c>
      <c r="B21" s="14" t="str">
        <f>'[22]Cumulative Stats'!B148</f>
        <v>NO</v>
      </c>
      <c r="C21" s="14">
        <f>'[22]Cumulative Stats'!C148</f>
        <v>18</v>
      </c>
      <c r="D21" s="14">
        <f>'[22]Cumulative Stats'!D148</f>
        <v>0</v>
      </c>
      <c r="E21" s="11">
        <f>IF(C21=0,0,D21/C21)*100</f>
        <v>0</v>
      </c>
      <c r="F21" s="24">
        <v>4</v>
      </c>
      <c r="G21" s="25">
        <v>0</v>
      </c>
      <c r="H21" s="26">
        <f>IF(F21=0,0,G21/F21)*100</f>
        <v>0</v>
      </c>
      <c r="I21" s="14">
        <f>'[22]Cumulative Stats'!E148</f>
        <v>9</v>
      </c>
      <c r="J21" s="14">
        <f>'[22]Cumulative Stats'!F148</f>
        <v>9</v>
      </c>
      <c r="K21" s="14">
        <f>'[22]Cumulative Stats'!G148</f>
        <v>10</v>
      </c>
      <c r="L21" s="14">
        <f>'[22]Cumulative Stats'!H148</f>
        <v>6</v>
      </c>
      <c r="M21" s="11">
        <f>IF(K21=0,0,L21/K21*100)</f>
        <v>60</v>
      </c>
      <c r="N21" s="14">
        <f>'[22]Cumulative Stats'!J148</f>
        <v>39</v>
      </c>
      <c r="O21" s="29">
        <v>66.7</v>
      </c>
      <c r="P21" s="30">
        <v>37</v>
      </c>
      <c r="Q21" s="48">
        <f>'[22]Cumulative Stats'!L148</f>
        <v>1</v>
      </c>
      <c r="R21" s="49">
        <f>'[22]Cumulative Stats'!M148</f>
        <v>1</v>
      </c>
      <c r="S21" s="48">
        <f>'[22]Cumulative Stats'!N148</f>
        <v>1</v>
      </c>
      <c r="T21" s="49">
        <f>'[22]Cumulative Stats'!O148</f>
        <v>1</v>
      </c>
      <c r="U21" s="48">
        <f>'[22]Cumulative Stats'!P148</f>
        <v>4</v>
      </c>
      <c r="V21" s="49">
        <f>'[22]Cumulative Stats'!Q148</f>
        <v>4</v>
      </c>
      <c r="W21" s="48">
        <f>'[22]Cumulative Stats'!R148</f>
        <v>4</v>
      </c>
      <c r="X21" s="49">
        <f>'[22]Cumulative Stats'!S148</f>
        <v>0</v>
      </c>
      <c r="Y21" s="48">
        <f>'[22]Cumulative Stats'!T148</f>
        <v>0</v>
      </c>
      <c r="Z21" s="49">
        <f>'[22]Cumulative Stats'!U148</f>
        <v>0</v>
      </c>
    </row>
    <row r="22" spans="1:26">
      <c r="A22" s="14" t="str">
        <f>'[1]Cumulative Stats'!A144</f>
        <v>Linhart</v>
      </c>
      <c r="B22" s="14" t="str">
        <f>'[1]Cumulative Stats'!B144</f>
        <v>Bal</v>
      </c>
      <c r="C22" s="14">
        <f>'[1]Cumulative Stats'!C144</f>
        <v>15</v>
      </c>
      <c r="D22" s="14">
        <f>'[1]Cumulative Stats'!D144</f>
        <v>2</v>
      </c>
      <c r="E22" s="11">
        <f>IF(C22=0,0,D22/C22)*100</f>
        <v>13.333333333333334</v>
      </c>
      <c r="F22" s="24">
        <v>64</v>
      </c>
      <c r="G22" s="25">
        <v>12</v>
      </c>
      <c r="H22" s="26">
        <f>IF(F22=0,0,G22/F22)*100</f>
        <v>18.75</v>
      </c>
      <c r="I22" s="14">
        <f>'[1]Cumulative Stats'!E144</f>
        <v>7</v>
      </c>
      <c r="J22" s="14">
        <f>'[1]Cumulative Stats'!F144</f>
        <v>6</v>
      </c>
      <c r="K22" s="14">
        <f>'[1]Cumulative Stats'!G144</f>
        <v>7</v>
      </c>
      <c r="L22" s="14">
        <f>'[1]Cumulative Stats'!H144</f>
        <v>4</v>
      </c>
      <c r="M22" s="11">
        <f>IF(K22=0,0,L22/K22*100)</f>
        <v>57.142857142857139</v>
      </c>
      <c r="N22" s="14">
        <f>'[1]Cumulative Stats'!$J$144</f>
        <v>36</v>
      </c>
      <c r="O22" s="29">
        <v>47.1</v>
      </c>
      <c r="P22" s="30">
        <v>41</v>
      </c>
      <c r="Q22" s="48">
        <f>'[1]Cumulative Stats'!L144</f>
        <v>0</v>
      </c>
      <c r="R22" s="49">
        <f>'[1]Cumulative Stats'!M144</f>
        <v>0</v>
      </c>
      <c r="S22" s="48">
        <f>'[1]Cumulative Stats'!N144</f>
        <v>3</v>
      </c>
      <c r="T22" s="49">
        <f>'[1]Cumulative Stats'!O144</f>
        <v>2</v>
      </c>
      <c r="U22" s="48">
        <f>'[1]Cumulative Stats'!P144</f>
        <v>2</v>
      </c>
      <c r="V22" s="49">
        <f>'[1]Cumulative Stats'!Q144</f>
        <v>2</v>
      </c>
      <c r="W22" s="48">
        <f>'[1]Cumulative Stats'!R144</f>
        <v>2</v>
      </c>
      <c r="X22" s="49">
        <f>'[1]Cumulative Stats'!S144</f>
        <v>0</v>
      </c>
      <c r="Y22" s="48">
        <f>'[1]Cumulative Stats'!T144</f>
        <v>0</v>
      </c>
      <c r="Z22" s="49">
        <f>'[1]Cumulative Stats'!U144</f>
        <v>0</v>
      </c>
    </row>
    <row r="23" spans="1:26">
      <c r="A23" s="14" t="str">
        <f>'[5]Cumulative Stats'!A144</f>
        <v>Turner</v>
      </c>
      <c r="B23" s="14" t="str">
        <f>'[5]Cumulative Stats'!B144</f>
        <v>Den</v>
      </c>
      <c r="C23" s="14">
        <f>'[5]Cumulative Stats'!C144</f>
        <v>0</v>
      </c>
      <c r="D23" s="14">
        <f>'[5]Cumulative Stats'!D144</f>
        <v>0</v>
      </c>
      <c r="E23" s="11">
        <f>IF(C23=0,0,D23/C23)*100</f>
        <v>0</v>
      </c>
      <c r="F23" s="101" t="s">
        <v>208</v>
      </c>
      <c r="G23" s="103" t="s">
        <v>208</v>
      </c>
      <c r="H23" s="102" t="s">
        <v>208</v>
      </c>
      <c r="I23" s="14">
        <f>'[5]Cumulative Stats'!E144</f>
        <v>10</v>
      </c>
      <c r="J23" s="14">
        <f>'[5]Cumulative Stats'!F144</f>
        <v>10</v>
      </c>
      <c r="K23" s="14">
        <f>'[5]Cumulative Stats'!G144</f>
        <v>9</v>
      </c>
      <c r="L23" s="14">
        <f>'[5]Cumulative Stats'!H144</f>
        <v>5</v>
      </c>
      <c r="M23" s="11">
        <f>IF(K23=0,0,L23/K23*100)</f>
        <v>55.555555555555557</v>
      </c>
      <c r="N23" s="14">
        <f>'[5]Cumulative Stats'!J144</f>
        <v>29</v>
      </c>
      <c r="O23" s="29">
        <v>50</v>
      </c>
      <c r="P23" s="30">
        <v>45</v>
      </c>
      <c r="Q23" s="48">
        <f>'[5]Cumulative Stats'!L144</f>
        <v>0</v>
      </c>
      <c r="R23" s="49">
        <f>'[5]Cumulative Stats'!M144</f>
        <v>0</v>
      </c>
      <c r="S23" s="48">
        <f>'[5]Cumulative Stats'!N144</f>
        <v>5</v>
      </c>
      <c r="T23" s="49">
        <f>'[5]Cumulative Stats'!O144</f>
        <v>5</v>
      </c>
      <c r="U23" s="48">
        <f>'[5]Cumulative Stats'!P144</f>
        <v>1</v>
      </c>
      <c r="V23" s="49">
        <f>'[5]Cumulative Stats'!Q144</f>
        <v>0</v>
      </c>
      <c r="W23" s="48">
        <f>'[5]Cumulative Stats'!R144</f>
        <v>3</v>
      </c>
      <c r="X23" s="49">
        <f>'[5]Cumulative Stats'!S144</f>
        <v>0</v>
      </c>
      <c r="Y23" s="48">
        <f>'[5]Cumulative Stats'!T144</f>
        <v>0</v>
      </c>
      <c r="Z23" s="49">
        <f>'[5]Cumulative Stats'!U144</f>
        <v>0</v>
      </c>
    </row>
    <row r="24" spans="1:26">
      <c r="A24" s="14" t="str">
        <f>'[11]Cumulative Stats'!A146</f>
        <v>Mann</v>
      </c>
      <c r="B24" s="14" t="str">
        <f>'[11]Cumulative Stats'!B146</f>
        <v>Oak</v>
      </c>
      <c r="C24" s="14">
        <f>'[11]Cumulative Stats'!C146</f>
        <v>0</v>
      </c>
      <c r="D24" s="14">
        <f>'[11]Cumulative Stats'!D146</f>
        <v>0</v>
      </c>
      <c r="E24" s="11">
        <f>IF(C24=0,0,D24/C24)*100</f>
        <v>0</v>
      </c>
      <c r="F24" s="101" t="s">
        <v>208</v>
      </c>
      <c r="G24" s="103" t="s">
        <v>208</v>
      </c>
      <c r="H24" s="102" t="s">
        <v>208</v>
      </c>
      <c r="I24" s="14">
        <f>'[11]Cumulative Stats'!E146</f>
        <v>7</v>
      </c>
      <c r="J24" s="14">
        <f>'[11]Cumulative Stats'!F146</f>
        <v>7</v>
      </c>
      <c r="K24" s="14">
        <f>'[11]Cumulative Stats'!G146</f>
        <v>9</v>
      </c>
      <c r="L24" s="14">
        <f>'[11]Cumulative Stats'!H146</f>
        <v>5</v>
      </c>
      <c r="M24" s="11">
        <f>IF(K24=0,0,L24/K24*100)</f>
        <v>55.555555555555557</v>
      </c>
      <c r="N24" s="14">
        <f>'[11]Cumulative Stats'!J146</f>
        <v>40</v>
      </c>
      <c r="O24" s="29">
        <v>60</v>
      </c>
      <c r="P24" s="30">
        <v>45</v>
      </c>
      <c r="Q24" s="48">
        <f>'[11]Cumulative Stats'!L146</f>
        <v>0</v>
      </c>
      <c r="R24" s="49">
        <f>'[11]Cumulative Stats'!M146</f>
        <v>0</v>
      </c>
      <c r="S24" s="48">
        <f>'[11]Cumulative Stats'!N146</f>
        <v>3</v>
      </c>
      <c r="T24" s="49">
        <f>'[11]Cumulative Stats'!O146</f>
        <v>2</v>
      </c>
      <c r="U24" s="48">
        <f>'[11]Cumulative Stats'!P146</f>
        <v>3</v>
      </c>
      <c r="V24" s="49">
        <f>'[11]Cumulative Stats'!Q146</f>
        <v>2</v>
      </c>
      <c r="W24" s="48">
        <f>'[11]Cumulative Stats'!R146</f>
        <v>3</v>
      </c>
      <c r="X24" s="49">
        <f>'[11]Cumulative Stats'!S146</f>
        <v>1</v>
      </c>
      <c r="Y24" s="48">
        <f>'[11]Cumulative Stats'!T146</f>
        <v>0</v>
      </c>
      <c r="Z24" s="49">
        <f>'[11]Cumulative Stats'!U146</f>
        <v>0</v>
      </c>
    </row>
    <row r="25" spans="1:26">
      <c r="A25" s="14" t="str">
        <f>'[17]Cumulative Stats'!A144</f>
        <v>Septien</v>
      </c>
      <c r="B25" s="14" t="str">
        <f>'[17]Cumulative Stats'!B144</f>
        <v>Dal</v>
      </c>
      <c r="C25" s="14">
        <f>'[17]Cumulative Stats'!C144</f>
        <v>24</v>
      </c>
      <c r="D25" s="14">
        <f>'[17]Cumulative Stats'!D144</f>
        <v>1</v>
      </c>
      <c r="E25" s="11">
        <f>IF(C25=0,0,D25/C25)*100</f>
        <v>4.1666666666666661</v>
      </c>
      <c r="F25" s="24">
        <v>80</v>
      </c>
      <c r="G25" s="25">
        <v>7</v>
      </c>
      <c r="H25" s="26">
        <f>IF(F25=0,0,G25/F25)*100</f>
        <v>8.75</v>
      </c>
      <c r="I25" s="14">
        <f>'[17]Cumulative Stats'!E144</f>
        <v>13</v>
      </c>
      <c r="J25" s="14">
        <f>'[17]Cumulative Stats'!F144</f>
        <v>13</v>
      </c>
      <c r="K25" s="14">
        <f>'[17]Cumulative Stats'!G144</f>
        <v>11</v>
      </c>
      <c r="L25" s="14">
        <f>'[17]Cumulative Stats'!H144</f>
        <v>6</v>
      </c>
      <c r="M25" s="11">
        <f>IF(K25=0,0,L25/K25*100)</f>
        <v>54.54545454545454</v>
      </c>
      <c r="N25" s="14">
        <f>'[17]Cumulative Stats'!J144</f>
        <v>42</v>
      </c>
      <c r="O25" s="29">
        <v>61.5</v>
      </c>
      <c r="P25" s="30">
        <v>48</v>
      </c>
      <c r="Q25" s="48">
        <f>'[17]Cumulative Stats'!L144</f>
        <v>0</v>
      </c>
      <c r="R25" s="49">
        <f>'[17]Cumulative Stats'!M144</f>
        <v>0</v>
      </c>
      <c r="S25" s="48">
        <f>'[17]Cumulative Stats'!N144</f>
        <v>3</v>
      </c>
      <c r="T25" s="49">
        <f>'[17]Cumulative Stats'!O144</f>
        <v>3</v>
      </c>
      <c r="U25" s="48">
        <f>'[17]Cumulative Stats'!P144</f>
        <v>4</v>
      </c>
      <c r="V25" s="49">
        <f>'[17]Cumulative Stats'!Q144</f>
        <v>2</v>
      </c>
      <c r="W25" s="48">
        <f>'[17]Cumulative Stats'!R144</f>
        <v>4</v>
      </c>
      <c r="X25" s="49">
        <f>'[17]Cumulative Stats'!S144</f>
        <v>1</v>
      </c>
      <c r="Y25" s="48">
        <f>'[17]Cumulative Stats'!T144</f>
        <v>0</v>
      </c>
      <c r="Z25" s="49">
        <f>'[17]Cumulative Stats'!U144</f>
        <v>0</v>
      </c>
    </row>
    <row r="26" spans="1:26">
      <c r="A26" s="14" t="str">
        <f>'[3]Cumulative Stats'!A146</f>
        <v>Bahr</v>
      </c>
      <c r="B26" s="14" t="str">
        <f>'[3]Cumulative Stats'!B146</f>
        <v>Cin</v>
      </c>
      <c r="C26" s="14">
        <f>'[3]Cumulative Stats'!C146</f>
        <v>15</v>
      </c>
      <c r="D26" s="14">
        <f>'[3]Cumulative Stats'!D146</f>
        <v>2</v>
      </c>
      <c r="E26" s="11">
        <f>IF(C26=0,0,D26/C26)*100</f>
        <v>13.333333333333334</v>
      </c>
      <c r="F26" s="24">
        <v>61</v>
      </c>
      <c r="G26" s="25">
        <v>12</v>
      </c>
      <c r="H26" s="26">
        <f>IF(F26=0,0,G26/F26)*100</f>
        <v>19.672131147540984</v>
      </c>
      <c r="I26" s="14">
        <f>'[3]Cumulative Stats'!E146</f>
        <v>6</v>
      </c>
      <c r="J26" s="14">
        <f>'[3]Cumulative Stats'!F146</f>
        <v>5</v>
      </c>
      <c r="K26" s="14">
        <f>'[3]Cumulative Stats'!G146</f>
        <v>10</v>
      </c>
      <c r="L26" s="14">
        <f>'[3]Cumulative Stats'!H146</f>
        <v>5</v>
      </c>
      <c r="M26" s="11">
        <f>IF(K26=0,0,L26/K26*100)</f>
        <v>50</v>
      </c>
      <c r="N26" s="14">
        <f>'[3]Cumulative Stats'!J146</f>
        <v>46</v>
      </c>
      <c r="O26" s="29">
        <v>53.3</v>
      </c>
      <c r="P26" s="30">
        <v>52</v>
      </c>
      <c r="Q26" s="48">
        <f>'[3]Cumulative Stats'!L146</f>
        <v>0</v>
      </c>
      <c r="R26" s="49">
        <f>'[3]Cumulative Stats'!M146</f>
        <v>0</v>
      </c>
      <c r="S26" s="48">
        <f>'[3]Cumulative Stats'!N146</f>
        <v>2</v>
      </c>
      <c r="T26" s="49">
        <f>'[3]Cumulative Stats'!O146</f>
        <v>1</v>
      </c>
      <c r="U26" s="48">
        <f>'[3]Cumulative Stats'!P146</f>
        <v>5</v>
      </c>
      <c r="V26" s="49">
        <f>'[3]Cumulative Stats'!Q146</f>
        <v>3</v>
      </c>
      <c r="W26" s="48">
        <f>'[3]Cumulative Stats'!R146</f>
        <v>3</v>
      </c>
      <c r="X26" s="49">
        <f>'[3]Cumulative Stats'!S146</f>
        <v>1</v>
      </c>
      <c r="Y26" s="48">
        <f>'[3]Cumulative Stats'!T146</f>
        <v>0</v>
      </c>
      <c r="Z26" s="49">
        <f>'[3]Cumulative Stats'!U146</f>
        <v>0</v>
      </c>
    </row>
    <row r="27" spans="1:26">
      <c r="A27" s="14" t="str">
        <f>'[20]Cumulative Stats'!A148</f>
        <v>Corral</v>
      </c>
      <c r="B27" s="14" t="str">
        <f>'[20]Cumulative Stats'!B148</f>
        <v>LA</v>
      </c>
      <c r="C27" s="14">
        <f>'[20]Cumulative Stats'!C148</f>
        <v>19</v>
      </c>
      <c r="D27" s="14">
        <f>'[20]Cumulative Stats'!D148</f>
        <v>0</v>
      </c>
      <c r="E27" s="11">
        <f>IF(C27=0,0,D27/C27)*100</f>
        <v>0</v>
      </c>
      <c r="F27" s="24">
        <v>78</v>
      </c>
      <c r="G27" s="25">
        <v>14</v>
      </c>
      <c r="H27" s="26">
        <f>IF(F27=0,0,G27/F27)*100</f>
        <v>17.948717948717949</v>
      </c>
      <c r="I27" s="14">
        <f>'[20]Cumulative Stats'!E148</f>
        <v>10</v>
      </c>
      <c r="J27" s="14">
        <f>'[20]Cumulative Stats'!F148</f>
        <v>10</v>
      </c>
      <c r="K27" s="14">
        <f>'[20]Cumulative Stats'!G148</f>
        <v>12</v>
      </c>
      <c r="L27" s="14">
        <f>'[20]Cumulative Stats'!H148</f>
        <v>6</v>
      </c>
      <c r="M27" s="11">
        <f>IF(K27=0,0,L27/K27*100)</f>
        <v>50</v>
      </c>
      <c r="N27" s="14">
        <f>'[20]Cumulative Stats'!J148</f>
        <v>44</v>
      </c>
      <c r="O27" s="29">
        <v>67.400000000000006</v>
      </c>
      <c r="P27" s="30">
        <v>48</v>
      </c>
      <c r="Q27" s="48">
        <f>'[20]Cumulative Stats'!L148</f>
        <v>0</v>
      </c>
      <c r="R27" s="49">
        <f>'[20]Cumulative Stats'!M148</f>
        <v>0</v>
      </c>
      <c r="S27" s="48">
        <f>'[20]Cumulative Stats'!N148</f>
        <v>1</v>
      </c>
      <c r="T27" s="49">
        <f>'[20]Cumulative Stats'!O148</f>
        <v>1</v>
      </c>
      <c r="U27" s="48">
        <f>'[20]Cumulative Stats'!P148</f>
        <v>5</v>
      </c>
      <c r="V27" s="49">
        <f>'[20]Cumulative Stats'!Q148</f>
        <v>3</v>
      </c>
      <c r="W27" s="48">
        <f>'[20]Cumulative Stats'!R148</f>
        <v>6</v>
      </c>
      <c r="X27" s="49">
        <f>'[20]Cumulative Stats'!S148</f>
        <v>2</v>
      </c>
      <c r="Y27" s="48">
        <f>'[20]Cumulative Stats'!T148</f>
        <v>0</v>
      </c>
      <c r="Z27" s="49">
        <f>'[20]Cumulative Stats'!U148</f>
        <v>0</v>
      </c>
    </row>
    <row r="28" spans="1:26">
      <c r="A28" s="78" t="str">
        <f>'[22]Cumulative Stats'!A146</f>
        <v>Leypoldt</v>
      </c>
      <c r="B28" s="14" t="s">
        <v>239</v>
      </c>
      <c r="C28" s="14">
        <f>+$C$77</f>
        <v>5</v>
      </c>
      <c r="D28" s="14">
        <f>+$D$77</f>
        <v>3</v>
      </c>
      <c r="E28" s="11">
        <f>IF(C28=0,0,D28/C28)*100</f>
        <v>60</v>
      </c>
      <c r="F28" s="24">
        <v>14</v>
      </c>
      <c r="G28" s="25">
        <v>1</v>
      </c>
      <c r="H28" s="26">
        <f>IF(F28=0,0,G28/F28)*100</f>
        <v>7.1428571428571423</v>
      </c>
      <c r="I28" s="14">
        <f>'[22]Cumulative Stats'!E146</f>
        <v>3</v>
      </c>
      <c r="J28" s="14">
        <f>'[22]Cumulative Stats'!F146</f>
        <v>2</v>
      </c>
      <c r="K28" s="14">
        <f>'[22]Cumulative Stats'!G146</f>
        <v>2</v>
      </c>
      <c r="L28" s="14">
        <f>'[22]Cumulative Stats'!H146</f>
        <v>1</v>
      </c>
      <c r="M28" s="11">
        <f>IF(K28=0,0,L28/K28*100)</f>
        <v>50</v>
      </c>
      <c r="N28" s="14">
        <f>'[22]Cumulative Stats'!J146</f>
        <v>34</v>
      </c>
      <c r="O28" s="29">
        <v>66.7</v>
      </c>
      <c r="P28" s="30">
        <v>39</v>
      </c>
      <c r="Q28" s="48">
        <f>'[22]Cumulative Stats'!L146</f>
        <v>0</v>
      </c>
      <c r="R28" s="49">
        <f>'[22]Cumulative Stats'!M146</f>
        <v>0</v>
      </c>
      <c r="S28" s="48">
        <f>'[22]Cumulative Stats'!N146</f>
        <v>0</v>
      </c>
      <c r="T28" s="49">
        <f>'[22]Cumulative Stats'!O146</f>
        <v>0</v>
      </c>
      <c r="U28" s="48">
        <f>'[22]Cumulative Stats'!P146</f>
        <v>1</v>
      </c>
      <c r="V28" s="49">
        <f>'[22]Cumulative Stats'!Q146</f>
        <v>1</v>
      </c>
      <c r="W28" s="48">
        <f>'[22]Cumulative Stats'!R146</f>
        <v>1</v>
      </c>
      <c r="X28" s="49">
        <f>'[22]Cumulative Stats'!S146</f>
        <v>0</v>
      </c>
      <c r="Y28" s="48">
        <f>'[22]Cumulative Stats'!T146</f>
        <v>0</v>
      </c>
      <c r="Z28" s="49">
        <f>'[22]Cumulative Stats'!U146</f>
        <v>0</v>
      </c>
    </row>
    <row r="29" spans="1:26">
      <c r="A29" s="14" t="str">
        <f>'[7]Cumulative Stats'!A144</f>
        <v>Stenerud</v>
      </c>
      <c r="B29" s="14" t="str">
        <f>'[7]Cumulative Stats'!B144</f>
        <v>KC</v>
      </c>
      <c r="C29" s="14">
        <f>'[7]Cumulative Stats'!C144</f>
        <v>12</v>
      </c>
      <c r="D29" s="14">
        <f>'[7]Cumulative Stats'!D144</f>
        <v>0</v>
      </c>
      <c r="E29" s="11">
        <f>IF(C29=0,0,D29/C29)*100</f>
        <v>0</v>
      </c>
      <c r="F29" s="24">
        <v>18</v>
      </c>
      <c r="G29" s="25">
        <v>1</v>
      </c>
      <c r="H29" s="26">
        <f>IF(F29=0,0,G29/F29)*100</f>
        <v>5.5555555555555554</v>
      </c>
      <c r="I29" s="14">
        <f>'[7]Cumulative Stats'!E144</f>
        <v>7</v>
      </c>
      <c r="J29" s="14">
        <f>'[7]Cumulative Stats'!F144</f>
        <v>6</v>
      </c>
      <c r="K29" s="14">
        <f>'[7]Cumulative Stats'!G144</f>
        <v>13</v>
      </c>
      <c r="L29" s="14">
        <f>'[7]Cumulative Stats'!H144</f>
        <v>6</v>
      </c>
      <c r="M29" s="11">
        <f>IF(K29=0,0,L29/K29*100)</f>
        <v>46.153846153846153</v>
      </c>
      <c r="N29" s="14">
        <f>'[7]Cumulative Stats'!J144</f>
        <v>49</v>
      </c>
      <c r="O29" s="29">
        <v>66.7</v>
      </c>
      <c r="P29" s="30">
        <v>47</v>
      </c>
      <c r="Q29" s="48">
        <f>'[7]Cumulative Stats'!L144</f>
        <v>0</v>
      </c>
      <c r="R29" s="49">
        <f>'[7]Cumulative Stats'!M144</f>
        <v>0</v>
      </c>
      <c r="S29" s="48">
        <f>'[7]Cumulative Stats'!N144</f>
        <v>1</v>
      </c>
      <c r="T29" s="49">
        <f>'[7]Cumulative Stats'!O144</f>
        <v>1</v>
      </c>
      <c r="U29" s="48">
        <f>'[7]Cumulative Stats'!P144</f>
        <v>4</v>
      </c>
      <c r="V29" s="49">
        <f>'[7]Cumulative Stats'!Q144</f>
        <v>2</v>
      </c>
      <c r="W29" s="48">
        <f>'[7]Cumulative Stats'!R144</f>
        <v>8</v>
      </c>
      <c r="X29" s="49">
        <f>'[7]Cumulative Stats'!S144</f>
        <v>3</v>
      </c>
      <c r="Y29" s="48">
        <f>'[7]Cumulative Stats'!T144</f>
        <v>0</v>
      </c>
      <c r="Z29" s="49">
        <f>'[7]Cumulative Stats'!U144</f>
        <v>0</v>
      </c>
    </row>
    <row r="30" spans="1:26">
      <c r="A30" s="14" t="str">
        <f>'[25]Cumulative Stats'!A153</f>
        <v>Bakken</v>
      </c>
      <c r="B30" s="14" t="str">
        <f>'[25]Cumulative Stats'!B153</f>
        <v>StL</v>
      </c>
      <c r="C30" s="14">
        <f>'[25]Cumulative Stats'!C153</f>
        <v>0</v>
      </c>
      <c r="D30" s="14">
        <f>'[25]Cumulative Stats'!D153</f>
        <v>0</v>
      </c>
      <c r="E30" s="11">
        <f>IF(C30=0,0,D30/C30)*100</f>
        <v>0</v>
      </c>
      <c r="F30" s="101" t="s">
        <v>208</v>
      </c>
      <c r="G30" s="103" t="s">
        <v>208</v>
      </c>
      <c r="H30" s="102" t="s">
        <v>208</v>
      </c>
      <c r="I30" s="14">
        <f>'[25]Cumulative Stats'!E153</f>
        <v>10</v>
      </c>
      <c r="J30" s="14">
        <f>'[25]Cumulative Stats'!F153</f>
        <v>9</v>
      </c>
      <c r="K30" s="14">
        <f>'[25]Cumulative Stats'!G153</f>
        <v>7</v>
      </c>
      <c r="L30" s="14">
        <f>'[25]Cumulative Stats'!H153</f>
        <v>3</v>
      </c>
      <c r="M30" s="11">
        <f>IF(K30=0,0,L30/K30*100)</f>
        <v>42.857142857142854</v>
      </c>
      <c r="N30" s="14">
        <f>'[25]Cumulative Stats'!J153</f>
        <v>46</v>
      </c>
      <c r="O30" s="29">
        <v>50</v>
      </c>
      <c r="P30" s="30">
        <v>45</v>
      </c>
      <c r="Q30" s="48">
        <f>'[25]Cumulative Stats'!L153</f>
        <v>0</v>
      </c>
      <c r="R30" s="49">
        <f>'[25]Cumulative Stats'!M153</f>
        <v>0</v>
      </c>
      <c r="S30" s="48">
        <f>'[25]Cumulative Stats'!N153</f>
        <v>1</v>
      </c>
      <c r="T30" s="49">
        <f>'[25]Cumulative Stats'!O153</f>
        <v>1</v>
      </c>
      <c r="U30" s="48">
        <f>'[25]Cumulative Stats'!P153</f>
        <v>3</v>
      </c>
      <c r="V30" s="49">
        <f>'[25]Cumulative Stats'!Q153</f>
        <v>1</v>
      </c>
      <c r="W30" s="48">
        <f>'[25]Cumulative Stats'!R153</f>
        <v>3</v>
      </c>
      <c r="X30" s="49">
        <f>'[25]Cumulative Stats'!S153</f>
        <v>1</v>
      </c>
      <c r="Y30" s="48">
        <f>'[25]Cumulative Stats'!T153</f>
        <v>0</v>
      </c>
      <c r="Z30" s="49">
        <f>'[25]Cumulative Stats'!U153</f>
        <v>0</v>
      </c>
    </row>
    <row r="31" spans="1:26">
      <c r="A31" s="14" t="str">
        <f>'[9]Cumulative Stats'!A146</f>
        <v>Smith</v>
      </c>
      <c r="B31" s="14" t="str">
        <f>'[9]Cumulative Stats'!B146</f>
        <v>NE</v>
      </c>
      <c r="C31" s="14">
        <f>'[9]Cumulative Stats'!C146</f>
        <v>14</v>
      </c>
      <c r="D31" s="14">
        <f>'[9]Cumulative Stats'!D146</f>
        <v>5</v>
      </c>
      <c r="E31" s="11">
        <f>IF(C31=0,0,D31/C31)*100</f>
        <v>35.714285714285715</v>
      </c>
      <c r="F31" s="24">
        <v>8</v>
      </c>
      <c r="G31" s="25">
        <v>2</v>
      </c>
      <c r="H31" s="26">
        <f>IF(F31=0,0,G31/F31)*100</f>
        <v>25</v>
      </c>
      <c r="I31" s="14">
        <f>'[9]Cumulative Stats'!E146</f>
        <v>12</v>
      </c>
      <c r="J31" s="14">
        <f>'[9]Cumulative Stats'!F146</f>
        <v>11</v>
      </c>
      <c r="K31" s="14">
        <f>'[9]Cumulative Stats'!G146</f>
        <v>5</v>
      </c>
      <c r="L31" s="34">
        <f>'[9]Cumulative Stats'!H146</f>
        <v>2</v>
      </c>
      <c r="M31" s="11">
        <f>IF(K31=0,0,L31/K31*100)</f>
        <v>40</v>
      </c>
      <c r="N31" s="34">
        <f>'[9]Cumulative Stats'!J146</f>
        <v>34</v>
      </c>
      <c r="O31" s="29">
        <v>100</v>
      </c>
      <c r="P31" s="30">
        <v>24</v>
      </c>
      <c r="Q31" s="48">
        <f>'[9]Cumulative Stats'!L146</f>
        <v>0</v>
      </c>
      <c r="R31" s="49">
        <f>'[9]Cumulative Stats'!M146</f>
        <v>0</v>
      </c>
      <c r="S31" s="48">
        <f>'[9]Cumulative Stats'!N146</f>
        <v>1</v>
      </c>
      <c r="T31" s="49">
        <f>'[9]Cumulative Stats'!O146</f>
        <v>1</v>
      </c>
      <c r="U31" s="48">
        <f>'[9]Cumulative Stats'!P146</f>
        <v>2</v>
      </c>
      <c r="V31" s="49">
        <f>'[9]Cumulative Stats'!Q146</f>
        <v>1</v>
      </c>
      <c r="W31" s="48">
        <f>'[9]Cumulative Stats'!R146</f>
        <v>2</v>
      </c>
      <c r="X31" s="49">
        <f>'[9]Cumulative Stats'!S146</f>
        <v>0</v>
      </c>
      <c r="Y31" s="48">
        <f>'[9]Cumulative Stats'!T146</f>
        <v>0</v>
      </c>
      <c r="Z31" s="49">
        <f>'[9]Cumulative Stats'!U146</f>
        <v>0</v>
      </c>
    </row>
    <row r="32" spans="1:26">
      <c r="A32" s="14" t="str">
        <f>'[24]Cumulative Stats'!A150</f>
        <v>Mike-Mayer</v>
      </c>
      <c r="B32" s="14" t="str">
        <f>'[24]Cumulative Stats'!B150</f>
        <v>Phi</v>
      </c>
      <c r="C32" s="14">
        <f>'[24]Cumulative Stats'!C150</f>
        <v>15</v>
      </c>
      <c r="D32" s="14">
        <f>'[24]Cumulative Stats'!D150</f>
        <v>1</v>
      </c>
      <c r="E32" s="11">
        <f>IF(C32=0,0,D32/C32)*100</f>
        <v>6.666666666666667</v>
      </c>
      <c r="F32" s="24">
        <v>41</v>
      </c>
      <c r="G32" s="25">
        <v>1</v>
      </c>
      <c r="H32" s="26">
        <f>IF(F32=0,0,G32/F32)*100</f>
        <v>2.4390243902439024</v>
      </c>
      <c r="I32" s="14">
        <f>'[24]Cumulative Stats'!E150</f>
        <v>10</v>
      </c>
      <c r="J32" s="14">
        <f>'[24]Cumulative Stats'!F150</f>
        <v>10</v>
      </c>
      <c r="K32" s="14">
        <f>'[24]Cumulative Stats'!G150</f>
        <v>3</v>
      </c>
      <c r="L32" s="14">
        <f>'[24]Cumulative Stats'!H150</f>
        <v>1</v>
      </c>
      <c r="M32" s="11">
        <f>IF(K32=0,0,L32/K32*100)</f>
        <v>33.333333333333329</v>
      </c>
      <c r="N32" s="14">
        <f>'[24]Cumulative Stats'!J150</f>
        <v>18</v>
      </c>
      <c r="O32" s="29">
        <v>47.1</v>
      </c>
      <c r="P32" s="30">
        <v>39</v>
      </c>
      <c r="Q32" s="48">
        <f>'[24]Cumulative Stats'!L150</f>
        <v>1</v>
      </c>
      <c r="R32" s="49">
        <f>'[24]Cumulative Stats'!M150</f>
        <v>1</v>
      </c>
      <c r="S32" s="48">
        <f>'[24]Cumulative Stats'!N150</f>
        <v>0</v>
      </c>
      <c r="T32" s="49">
        <f>'[24]Cumulative Stats'!O150</f>
        <v>0</v>
      </c>
      <c r="U32" s="48">
        <f>'[24]Cumulative Stats'!P150</f>
        <v>1</v>
      </c>
      <c r="V32" s="49">
        <f>'[24]Cumulative Stats'!Q150</f>
        <v>0</v>
      </c>
      <c r="W32" s="48">
        <f>'[24]Cumulative Stats'!R150</f>
        <v>1</v>
      </c>
      <c r="X32" s="49">
        <f>'[24]Cumulative Stats'!S150</f>
        <v>0</v>
      </c>
      <c r="Y32" s="48">
        <f>'[24]Cumulative Stats'!T150</f>
        <v>0</v>
      </c>
      <c r="Z32" s="49">
        <f>'[24]Cumulative Stats'!U150</f>
        <v>0</v>
      </c>
    </row>
    <row r="33" spans="1:30">
      <c r="A33" s="14" t="str">
        <f>'[15]Cumulative Stats'!A145</f>
        <v>Steinfort</v>
      </c>
      <c r="B33" s="14" t="str">
        <f>'[15]Cumulative Stats'!B145</f>
        <v>Atl</v>
      </c>
      <c r="C33" s="14">
        <f>'[15]Cumulative Stats'!C145</f>
        <v>11</v>
      </c>
      <c r="D33" s="14">
        <f>'[15]Cumulative Stats'!D145</f>
        <v>1</v>
      </c>
      <c r="E33" s="11">
        <f>IF(C33=0,0,D33/C33)*100</f>
        <v>9.0909090909090917</v>
      </c>
      <c r="F33" s="24">
        <v>18</v>
      </c>
      <c r="G33" s="25">
        <v>3</v>
      </c>
      <c r="H33" s="26">
        <f>IF(F33=0,0,G33/F33)*100</f>
        <v>16.666666666666664</v>
      </c>
      <c r="I33" s="14">
        <f>'[15]Cumulative Stats'!E145</f>
        <v>4</v>
      </c>
      <c r="J33" s="14">
        <f>'[15]Cumulative Stats'!F145</f>
        <v>4</v>
      </c>
      <c r="K33" s="14">
        <f>'[15]Cumulative Stats'!G145</f>
        <v>8</v>
      </c>
      <c r="L33" s="34">
        <f>'[15]Cumulative Stats'!H145</f>
        <v>2</v>
      </c>
      <c r="M33" s="11">
        <f>IF(K33=0,0,L33/K33*100)</f>
        <v>25</v>
      </c>
      <c r="N33" s="34">
        <f>'[15]Cumulative Stats'!J145</f>
        <v>28</v>
      </c>
      <c r="O33" s="29">
        <f>0.3*100</f>
        <v>30</v>
      </c>
      <c r="P33" s="30">
        <v>48</v>
      </c>
      <c r="Q33" s="48">
        <f>'[15]Cumulative Stats'!L145</f>
        <v>0</v>
      </c>
      <c r="R33" s="49">
        <f>'[15]Cumulative Stats'!M145</f>
        <v>0</v>
      </c>
      <c r="S33" s="48">
        <f>'[15]Cumulative Stats'!N145</f>
        <v>4</v>
      </c>
      <c r="T33" s="49">
        <f>'[15]Cumulative Stats'!O145</f>
        <v>2</v>
      </c>
      <c r="U33" s="48">
        <f>'[15]Cumulative Stats'!P145</f>
        <v>2</v>
      </c>
      <c r="V33" s="49">
        <f>'[15]Cumulative Stats'!Q145</f>
        <v>0</v>
      </c>
      <c r="W33" s="48">
        <f>'[15]Cumulative Stats'!R145</f>
        <v>2</v>
      </c>
      <c r="X33" s="49">
        <f>'[15]Cumulative Stats'!S145</f>
        <v>0</v>
      </c>
      <c r="Y33" s="48">
        <f>'[15]Cumulative Stats'!T145</f>
        <v>0</v>
      </c>
      <c r="Z33" s="49">
        <f>'[15]Cumulative Stats'!U145</f>
        <v>0</v>
      </c>
    </row>
    <row r="34" spans="1:30">
      <c r="A34" s="14" t="str">
        <f>'[4]Cumulative Stats'!A145</f>
        <v>Evans</v>
      </c>
      <c r="B34" s="14" t="str">
        <f>'[4]Cumulative Stats'!B145</f>
        <v>Cle</v>
      </c>
      <c r="C34" s="14">
        <f>'[4]Cumulative Stats'!C145</f>
        <v>1</v>
      </c>
      <c r="D34" s="14">
        <f>'[4]Cumulative Stats'!D145</f>
        <v>0</v>
      </c>
      <c r="E34" s="11">
        <f>IF(C34=0,0,D34/C34)*100</f>
        <v>0</v>
      </c>
      <c r="F34" s="101" t="s">
        <v>208</v>
      </c>
      <c r="G34" s="103" t="s">
        <v>208</v>
      </c>
      <c r="H34" s="102" t="s">
        <v>208</v>
      </c>
      <c r="I34" s="14">
        <f>'[4]Cumulative Stats'!E145</f>
        <v>0</v>
      </c>
      <c r="J34" s="14">
        <f>'[4]Cumulative Stats'!F145</f>
        <v>0</v>
      </c>
      <c r="K34" s="14">
        <f>'[4]Cumulative Stats'!G145</f>
        <v>0</v>
      </c>
      <c r="L34" s="14">
        <f>'[4]Cumulative Stats'!H145</f>
        <v>0</v>
      </c>
      <c r="M34" s="11">
        <f>IF(K34=0,0,L34/K34*100)</f>
        <v>0</v>
      </c>
      <c r="N34" s="14">
        <f>'[4]Cumulative Stats'!J145</f>
        <v>0</v>
      </c>
      <c r="O34" s="101" t="s">
        <v>208</v>
      </c>
      <c r="P34" s="102" t="s">
        <v>208</v>
      </c>
      <c r="Q34" s="48">
        <f>'[4]Cumulative Stats'!L145</f>
        <v>0</v>
      </c>
      <c r="R34" s="49">
        <f>'[4]Cumulative Stats'!M145</f>
        <v>0</v>
      </c>
      <c r="S34" s="48">
        <f>'[4]Cumulative Stats'!N145</f>
        <v>0</v>
      </c>
      <c r="T34" s="49">
        <f>'[4]Cumulative Stats'!O145</f>
        <v>0</v>
      </c>
      <c r="U34" s="48">
        <f>'[4]Cumulative Stats'!P145</f>
        <v>0</v>
      </c>
      <c r="V34" s="49">
        <f>'[4]Cumulative Stats'!Q145</f>
        <v>0</v>
      </c>
      <c r="W34" s="48">
        <f>'[4]Cumulative Stats'!R145</f>
        <v>0</v>
      </c>
      <c r="X34" s="49">
        <f>'[4]Cumulative Stats'!S145</f>
        <v>0</v>
      </c>
      <c r="Y34" s="48">
        <f>'[4]Cumulative Stats'!T145</f>
        <v>0</v>
      </c>
      <c r="Z34" s="49">
        <f>'[4]Cumulative Stats'!U145</f>
        <v>0</v>
      </c>
    </row>
    <row r="35" spans="1:30">
      <c r="A35" s="14" t="str">
        <f>'[7]Cumulative Stats'!A145</f>
        <v>Andrusyshyn</v>
      </c>
      <c r="B35" s="14" t="str">
        <f>'[7]Cumulative Stats'!B145</f>
        <v>KC</v>
      </c>
      <c r="C35" s="14">
        <f>'[7]Cumulative Stats'!C145</f>
        <v>5</v>
      </c>
      <c r="D35" s="14">
        <f>'[7]Cumulative Stats'!D145</f>
        <v>0</v>
      </c>
      <c r="E35" s="11">
        <f>IF(C35=0,0,D35/C35)*100</f>
        <v>0</v>
      </c>
      <c r="F35" s="24">
        <v>44</v>
      </c>
      <c r="G35" s="25">
        <v>7</v>
      </c>
      <c r="H35" s="26">
        <f>IF(F35=0,0,G35/F35)*100</f>
        <v>15.909090909090908</v>
      </c>
      <c r="I35" s="14">
        <f>'[7]Cumulative Stats'!E145</f>
        <v>0</v>
      </c>
      <c r="J35" s="14">
        <f>'[7]Cumulative Stats'!F145</f>
        <v>0</v>
      </c>
      <c r="K35" s="14">
        <f>'[7]Cumulative Stats'!G145</f>
        <v>0</v>
      </c>
      <c r="L35" s="14">
        <f>'[7]Cumulative Stats'!H145</f>
        <v>0</v>
      </c>
      <c r="M35" s="11">
        <f>IF(K35=0,0,L35/K35*100)</f>
        <v>0</v>
      </c>
      <c r="N35" s="14">
        <f>'[7]Cumulative Stats'!J145</f>
        <v>0</v>
      </c>
      <c r="O35" s="101" t="s">
        <v>208</v>
      </c>
      <c r="P35" s="102" t="s">
        <v>208</v>
      </c>
      <c r="Q35" s="48">
        <f>'[7]Cumulative Stats'!L145</f>
        <v>0</v>
      </c>
      <c r="R35" s="49">
        <f>'[7]Cumulative Stats'!M145</f>
        <v>0</v>
      </c>
      <c r="S35" s="48">
        <f>'[7]Cumulative Stats'!N145</f>
        <v>0</v>
      </c>
      <c r="T35" s="49">
        <f>'[7]Cumulative Stats'!O145</f>
        <v>0</v>
      </c>
      <c r="U35" s="48">
        <f>'[7]Cumulative Stats'!P145</f>
        <v>0</v>
      </c>
      <c r="V35" s="49">
        <f>'[7]Cumulative Stats'!Q145</f>
        <v>0</v>
      </c>
      <c r="W35" s="48">
        <f>'[7]Cumulative Stats'!R145</f>
        <v>0</v>
      </c>
      <c r="X35" s="49">
        <f>'[7]Cumulative Stats'!S145</f>
        <v>0</v>
      </c>
      <c r="Y35" s="48">
        <f>'[7]Cumulative Stats'!T145</f>
        <v>0</v>
      </c>
      <c r="Z35" s="49">
        <f>'[7]Cumulative Stats'!U145</f>
        <v>0</v>
      </c>
    </row>
    <row r="36" spans="1:30">
      <c r="A36" s="14" t="str">
        <f>'[2]Cumulative Stats'!A146</f>
        <v>Jackson</v>
      </c>
      <c r="B36" s="14" t="str">
        <f>'[2]Cumulative Stats'!B146</f>
        <v>Buf</v>
      </c>
      <c r="C36" s="14">
        <f>'[2]Cumulative Stats'!C146</f>
        <v>1</v>
      </c>
      <c r="D36" s="14">
        <f>'[2]Cumulative Stats'!D146</f>
        <v>0</v>
      </c>
      <c r="E36" s="11">
        <f>IF(C36=0,0,D36/C36)*100</f>
        <v>0</v>
      </c>
      <c r="F36" s="101" t="s">
        <v>208</v>
      </c>
      <c r="G36" s="103" t="s">
        <v>208</v>
      </c>
      <c r="H36" s="102" t="s">
        <v>208</v>
      </c>
      <c r="I36" s="14">
        <f>'[2]Cumulative Stats'!E146</f>
        <v>0</v>
      </c>
      <c r="J36" s="14">
        <f>'[2]Cumulative Stats'!F146</f>
        <v>0</v>
      </c>
      <c r="K36" s="14">
        <f>'[2]Cumulative Stats'!G146</f>
        <v>0</v>
      </c>
      <c r="L36" s="14">
        <f>'[2]Cumulative Stats'!H146</f>
        <v>0</v>
      </c>
      <c r="M36" s="11">
        <f>IF(K36=0,0,L36/K36*100)</f>
        <v>0</v>
      </c>
      <c r="N36" s="14">
        <f>'[2]Cumulative Stats'!$J$145</f>
        <v>36</v>
      </c>
      <c r="O36" s="101" t="s">
        <v>208</v>
      </c>
      <c r="P36" s="102" t="s">
        <v>208</v>
      </c>
      <c r="Q36" s="48">
        <f>'[2]Cumulative Stats'!L146</f>
        <v>0</v>
      </c>
      <c r="R36" s="49">
        <f>'[2]Cumulative Stats'!M146</f>
        <v>0</v>
      </c>
      <c r="S36" s="48">
        <f>'[2]Cumulative Stats'!N146</f>
        <v>0</v>
      </c>
      <c r="T36" s="49">
        <f>'[2]Cumulative Stats'!O146</f>
        <v>0</v>
      </c>
      <c r="U36" s="48">
        <f>'[2]Cumulative Stats'!P146</f>
        <v>0</v>
      </c>
      <c r="V36" s="49">
        <f>'[2]Cumulative Stats'!Q146</f>
        <v>0</v>
      </c>
      <c r="W36" s="48">
        <f>'[2]Cumulative Stats'!R146</f>
        <v>0</v>
      </c>
      <c r="X36" s="49">
        <f>'[2]Cumulative Stats'!S146</f>
        <v>0</v>
      </c>
      <c r="Y36" s="48">
        <f>'[2]Cumulative Stats'!T146</f>
        <v>0</v>
      </c>
      <c r="Z36" s="49">
        <f>'[2]Cumulative Stats'!U146</f>
        <v>0</v>
      </c>
    </row>
    <row r="37" spans="1:30">
      <c r="A37" s="14" t="str">
        <f>'[22]Cumulative Stats'!A149</f>
        <v>Felton</v>
      </c>
      <c r="B37" s="14" t="str">
        <f>'[22]Cumulative Stats'!B149</f>
        <v>NO</v>
      </c>
      <c r="C37" s="14">
        <f>'[22]Cumulative Stats'!C149</f>
        <v>0</v>
      </c>
      <c r="D37" s="14">
        <f>'[22]Cumulative Stats'!D149</f>
        <v>0</v>
      </c>
      <c r="E37" s="11">
        <f>IF(C37=0,0,D37/C37)*100</f>
        <v>0</v>
      </c>
      <c r="F37" s="24">
        <v>2</v>
      </c>
      <c r="G37" s="25">
        <v>0</v>
      </c>
      <c r="H37" s="26">
        <f>IF(F37=0,0,G37/F37)*100</f>
        <v>0</v>
      </c>
      <c r="I37" s="14">
        <f>'[22]Cumulative Stats'!E149</f>
        <v>0</v>
      </c>
      <c r="J37" s="14">
        <f>'[22]Cumulative Stats'!F149</f>
        <v>0</v>
      </c>
      <c r="K37" s="14">
        <f>'[22]Cumulative Stats'!G149</f>
        <v>0</v>
      </c>
      <c r="L37" s="34">
        <f>'[22]Cumulative Stats'!H149</f>
        <v>0</v>
      </c>
      <c r="M37" s="11">
        <f>IF(K37=0,0,L37/K37*100)</f>
        <v>0</v>
      </c>
      <c r="N37" s="34">
        <f>'[22]Cumulative Stats'!J149</f>
        <v>0</v>
      </c>
      <c r="O37" s="101" t="s">
        <v>208</v>
      </c>
      <c r="P37" s="102" t="s">
        <v>208</v>
      </c>
      <c r="Q37" s="48">
        <f>'[22]Cumulative Stats'!L149</f>
        <v>0</v>
      </c>
      <c r="R37" s="49">
        <f>'[22]Cumulative Stats'!M149</f>
        <v>0</v>
      </c>
      <c r="S37" s="48">
        <f>'[22]Cumulative Stats'!N149</f>
        <v>0</v>
      </c>
      <c r="T37" s="49">
        <f>'[22]Cumulative Stats'!O149</f>
        <v>0</v>
      </c>
      <c r="U37" s="48">
        <f>'[22]Cumulative Stats'!P149</f>
        <v>0</v>
      </c>
      <c r="V37" s="49">
        <f>'[22]Cumulative Stats'!Q149</f>
        <v>0</v>
      </c>
      <c r="W37" s="48">
        <f>'[22]Cumulative Stats'!R149</f>
        <v>0</v>
      </c>
      <c r="X37" s="49">
        <f>'[22]Cumulative Stats'!S149</f>
        <v>0</v>
      </c>
      <c r="Y37" s="48">
        <f>'[22]Cumulative Stats'!T149</f>
        <v>0</v>
      </c>
      <c r="Z37" s="49">
        <f>'[22]Cumulative Stats'!U149</f>
        <v>0</v>
      </c>
    </row>
    <row r="38" spans="1:30">
      <c r="A38" s="14" t="str">
        <f>'[22]Cumulative Stats'!A150</f>
        <v>Blanchard</v>
      </c>
      <c r="B38" s="14" t="str">
        <f>'[22]Cumulative Stats'!B150</f>
        <v>NO</v>
      </c>
      <c r="C38" s="14">
        <f>'[22]Cumulative Stats'!C150</f>
        <v>1</v>
      </c>
      <c r="D38" s="14">
        <f>'[22]Cumulative Stats'!D150</f>
        <v>0</v>
      </c>
      <c r="E38" s="11">
        <f>IF(C38=0,0,D38/C38)*100</f>
        <v>0</v>
      </c>
      <c r="F38" s="101" t="s">
        <v>208</v>
      </c>
      <c r="G38" s="103" t="s">
        <v>208</v>
      </c>
      <c r="H38" s="102" t="s">
        <v>208</v>
      </c>
      <c r="I38" s="14">
        <f>'[22]Cumulative Stats'!E150</f>
        <v>0</v>
      </c>
      <c r="J38" s="14">
        <f>'[22]Cumulative Stats'!F150</f>
        <v>0</v>
      </c>
      <c r="K38" s="14">
        <f>'[22]Cumulative Stats'!G150</f>
        <v>0</v>
      </c>
      <c r="L38" s="34">
        <f>'[22]Cumulative Stats'!H150</f>
        <v>0</v>
      </c>
      <c r="M38" s="11">
        <f>IF(K38=0,0,L38/K38*100)</f>
        <v>0</v>
      </c>
      <c r="N38" s="34">
        <f>'[22]Cumulative Stats'!J150</f>
        <v>0</v>
      </c>
      <c r="O38" s="101" t="s">
        <v>208</v>
      </c>
      <c r="P38" s="102" t="s">
        <v>208</v>
      </c>
      <c r="Q38" s="48">
        <f>'[22]Cumulative Stats'!L150</f>
        <v>0</v>
      </c>
      <c r="R38" s="49">
        <f>'[22]Cumulative Stats'!M150</f>
        <v>0</v>
      </c>
      <c r="S38" s="48">
        <f>'[22]Cumulative Stats'!N150</f>
        <v>0</v>
      </c>
      <c r="T38" s="49">
        <f>'[22]Cumulative Stats'!O150</f>
        <v>0</v>
      </c>
      <c r="U38" s="48">
        <f>'[22]Cumulative Stats'!P150</f>
        <v>0</v>
      </c>
      <c r="V38" s="49">
        <f>'[22]Cumulative Stats'!Q150</f>
        <v>0</v>
      </c>
      <c r="W38" s="48">
        <f>'[22]Cumulative Stats'!R150</f>
        <v>0</v>
      </c>
      <c r="X38" s="49">
        <f>'[22]Cumulative Stats'!S150</f>
        <v>0</v>
      </c>
      <c r="Y38" s="48">
        <f>'[22]Cumulative Stats'!T150</f>
        <v>0</v>
      </c>
      <c r="Z38" s="49">
        <f>'[22]Cumulative Stats'!U150</f>
        <v>0</v>
      </c>
    </row>
    <row r="39" spans="1:30">
      <c r="A39" s="14" t="str">
        <f>'[22]Cumulative Stats'!A144</f>
        <v>Galbreath</v>
      </c>
      <c r="B39" s="14" t="str">
        <f>'[22]Cumulative Stats'!B144</f>
        <v>NO</v>
      </c>
      <c r="C39" s="14">
        <f>'[22]Cumulative Stats'!C144</f>
        <v>0</v>
      </c>
      <c r="D39" s="14">
        <f>'[22]Cumulative Stats'!D144</f>
        <v>0</v>
      </c>
      <c r="E39" s="11">
        <f>IF(C39=0,0,D39/C39)*100</f>
        <v>0</v>
      </c>
      <c r="F39" s="101" t="s">
        <v>208</v>
      </c>
      <c r="G39" s="103" t="s">
        <v>208</v>
      </c>
      <c r="H39" s="102" t="s">
        <v>208</v>
      </c>
      <c r="I39" s="14">
        <f>'[22]Cumulative Stats'!E144</f>
        <v>0</v>
      </c>
      <c r="J39" s="14">
        <f>'[22]Cumulative Stats'!F144</f>
        <v>0</v>
      </c>
      <c r="K39" s="14">
        <f>'[22]Cumulative Stats'!G144</f>
        <v>0</v>
      </c>
      <c r="L39" s="14">
        <f>'[22]Cumulative Stats'!H144</f>
        <v>0</v>
      </c>
      <c r="M39" s="11">
        <f>IF(K39=0,0,L39/K39*100)</f>
        <v>0</v>
      </c>
      <c r="N39" s="14">
        <f>'[22]Cumulative Stats'!J144</f>
        <v>0</v>
      </c>
      <c r="O39" s="101" t="s">
        <v>208</v>
      </c>
      <c r="P39" s="102" t="s">
        <v>208</v>
      </c>
      <c r="Q39" s="48">
        <f>'[22]Cumulative Stats'!L144</f>
        <v>0</v>
      </c>
      <c r="R39" s="49">
        <f>'[22]Cumulative Stats'!M144</f>
        <v>0</v>
      </c>
      <c r="S39" s="48">
        <f>'[22]Cumulative Stats'!N144</f>
        <v>0</v>
      </c>
      <c r="T39" s="49">
        <f>'[22]Cumulative Stats'!O144</f>
        <v>0</v>
      </c>
      <c r="U39" s="48">
        <f>'[22]Cumulative Stats'!P144</f>
        <v>0</v>
      </c>
      <c r="V39" s="49">
        <f>'[22]Cumulative Stats'!Q144</f>
        <v>0</v>
      </c>
      <c r="W39" s="48">
        <f>'[22]Cumulative Stats'!R144</f>
        <v>0</v>
      </c>
      <c r="X39" s="49">
        <f>'[22]Cumulative Stats'!S144</f>
        <v>0</v>
      </c>
      <c r="Y39" s="48">
        <f>'[22]Cumulative Stats'!T144</f>
        <v>0</v>
      </c>
      <c r="Z39" s="49">
        <f>'[22]Cumulative Stats'!U144</f>
        <v>0</v>
      </c>
    </row>
    <row r="40" spans="1:30">
      <c r="A40" s="14" t="str">
        <f>'[11]Cumulative Stats'!A147</f>
        <v>Guy</v>
      </c>
      <c r="B40" s="14" t="str">
        <f>'[11]Cumulative Stats'!B147</f>
        <v>Oak</v>
      </c>
      <c r="C40" s="14">
        <f>'[11]Cumulative Stats'!C147</f>
        <v>16</v>
      </c>
      <c r="D40" s="14">
        <f>'[11]Cumulative Stats'!D147</f>
        <v>1</v>
      </c>
      <c r="E40" s="11">
        <f>IF(C40=0,0,D40/C40)*100</f>
        <v>6.25</v>
      </c>
      <c r="F40" s="24">
        <v>66</v>
      </c>
      <c r="G40" s="25">
        <v>15</v>
      </c>
      <c r="H40" s="26">
        <f>IF(F40=0,0,G40/F40)*100</f>
        <v>22.727272727272727</v>
      </c>
      <c r="I40" s="14">
        <f>'[11]Cumulative Stats'!E147</f>
        <v>0</v>
      </c>
      <c r="J40" s="14">
        <f>'[11]Cumulative Stats'!F147</f>
        <v>0</v>
      </c>
      <c r="K40" s="14">
        <f>'[11]Cumulative Stats'!G147</f>
        <v>0</v>
      </c>
      <c r="L40" s="14">
        <f>'[11]Cumulative Stats'!H147</f>
        <v>0</v>
      </c>
      <c r="M40" s="11">
        <f>IF(K40=0,0,L40/K40*100)</f>
        <v>0</v>
      </c>
      <c r="N40" s="14">
        <f>'[11]Cumulative Stats'!J147</f>
        <v>0</v>
      </c>
      <c r="O40" s="101" t="s">
        <v>208</v>
      </c>
      <c r="P40" s="102" t="s">
        <v>208</v>
      </c>
      <c r="Q40" s="48">
        <f>'[11]Cumulative Stats'!L147</f>
        <v>0</v>
      </c>
      <c r="R40" s="49">
        <f>'[11]Cumulative Stats'!M147</f>
        <v>0</v>
      </c>
      <c r="S40" s="48">
        <f>'[11]Cumulative Stats'!N147</f>
        <v>0</v>
      </c>
      <c r="T40" s="49">
        <f>'[11]Cumulative Stats'!O147</f>
        <v>0</v>
      </c>
      <c r="U40" s="48">
        <f>'[11]Cumulative Stats'!P147</f>
        <v>0</v>
      </c>
      <c r="V40" s="49">
        <f>'[11]Cumulative Stats'!Q147</f>
        <v>0</v>
      </c>
      <c r="W40" s="48">
        <f>'[11]Cumulative Stats'!R147</f>
        <v>0</v>
      </c>
      <c r="X40" s="49">
        <f>'[11]Cumulative Stats'!S147</f>
        <v>0</v>
      </c>
      <c r="Y40" s="48">
        <f>'[11]Cumulative Stats'!T147</f>
        <v>0</v>
      </c>
      <c r="Z40" s="49">
        <f>'[11]Cumulative Stats'!U147</f>
        <v>0</v>
      </c>
    </row>
    <row r="41" spans="1:30">
      <c r="A41" s="14" t="str">
        <f>'[25]Cumulative Stats'!A154</f>
        <v>Little</v>
      </c>
      <c r="B41" s="14" t="str">
        <f>'[25]Cumulative Stats'!B154</f>
        <v>StL</v>
      </c>
      <c r="C41" s="14">
        <f>'[25]Cumulative Stats'!C154</f>
        <v>17</v>
      </c>
      <c r="D41" s="14">
        <f>'[25]Cumulative Stats'!D154</f>
        <v>6</v>
      </c>
      <c r="E41" s="11">
        <f>IF(C41=0,0,D41/C41)*100</f>
        <v>35.294117647058826</v>
      </c>
      <c r="F41" s="24">
        <v>26</v>
      </c>
      <c r="G41" s="25">
        <v>6</v>
      </c>
      <c r="H41" s="26">
        <f>IF(F41=0,0,G41/F41)*100</f>
        <v>23.076923076923077</v>
      </c>
      <c r="I41" s="14">
        <f>'[25]Cumulative Stats'!E154</f>
        <v>0</v>
      </c>
      <c r="J41" s="14">
        <f>'[25]Cumulative Stats'!F154</f>
        <v>0</v>
      </c>
      <c r="K41" s="14">
        <f>'[25]Cumulative Stats'!G154</f>
        <v>0</v>
      </c>
      <c r="L41" s="14">
        <f>'[25]Cumulative Stats'!H154</f>
        <v>0</v>
      </c>
      <c r="M41" s="11">
        <f>IF(K41=0,0,L41/K41*100)</f>
        <v>0</v>
      </c>
      <c r="N41" s="14">
        <f>'[25]Cumulative Stats'!J154</f>
        <v>0</v>
      </c>
      <c r="O41" s="101" t="s">
        <v>208</v>
      </c>
      <c r="P41" s="102" t="s">
        <v>208</v>
      </c>
      <c r="Q41" s="48">
        <f>'[25]Cumulative Stats'!L154</f>
        <v>0</v>
      </c>
      <c r="R41" s="49">
        <f>'[25]Cumulative Stats'!M154</f>
        <v>0</v>
      </c>
      <c r="S41" s="48">
        <f>'[25]Cumulative Stats'!N154</f>
        <v>0</v>
      </c>
      <c r="T41" s="49">
        <f>'[25]Cumulative Stats'!O154</f>
        <v>0</v>
      </c>
      <c r="U41" s="48">
        <f>'[25]Cumulative Stats'!P154</f>
        <v>0</v>
      </c>
      <c r="V41" s="49">
        <f>'[25]Cumulative Stats'!Q154</f>
        <v>0</v>
      </c>
      <c r="W41" s="48">
        <f>'[25]Cumulative Stats'!R154</f>
        <v>0</v>
      </c>
      <c r="X41" s="49">
        <f>'[25]Cumulative Stats'!S154</f>
        <v>0</v>
      </c>
      <c r="Y41" s="48">
        <f>'[25]Cumulative Stats'!T154</f>
        <v>0</v>
      </c>
      <c r="Z41" s="49">
        <f>'[25]Cumulative Stats'!U154</f>
        <v>0</v>
      </c>
    </row>
    <row r="42" spans="1:30">
      <c r="A42" s="14" t="str">
        <f>'[24]Cumulative Stats'!A149</f>
        <v>Michel</v>
      </c>
      <c r="B42" s="14" t="str">
        <f>'[24]Cumulative Stats'!B149</f>
        <v>Phi</v>
      </c>
      <c r="C42" s="14">
        <f>'[24]Cumulative Stats'!C149</f>
        <v>0</v>
      </c>
      <c r="D42" s="14">
        <f>'[24]Cumulative Stats'!D149</f>
        <v>0</v>
      </c>
      <c r="E42" s="11">
        <f>IF(C42=0,0,D42/C42)*100</f>
        <v>0</v>
      </c>
      <c r="F42" s="24">
        <v>17</v>
      </c>
      <c r="G42" s="25">
        <v>1</v>
      </c>
      <c r="H42" s="26">
        <f>IF(F42=0,0,G42/F42)*100</f>
        <v>5.8823529411764701</v>
      </c>
      <c r="I42" s="14">
        <f>'[24]Cumulative Stats'!E149</f>
        <v>0</v>
      </c>
      <c r="J42" s="14">
        <f>'[24]Cumulative Stats'!F149</f>
        <v>0</v>
      </c>
      <c r="K42" s="14">
        <f>'[24]Cumulative Stats'!G149</f>
        <v>0</v>
      </c>
      <c r="L42" s="14">
        <f>'[24]Cumulative Stats'!H149</f>
        <v>0</v>
      </c>
      <c r="M42" s="11">
        <f>IF(K42=0,0,L42/K42*100)</f>
        <v>0</v>
      </c>
      <c r="N42" s="14">
        <f>'[24]Cumulative Stats'!J149</f>
        <v>0</v>
      </c>
      <c r="O42" s="101" t="s">
        <v>208</v>
      </c>
      <c r="P42" s="102" t="s">
        <v>208</v>
      </c>
      <c r="Q42" s="48">
        <f>'[24]Cumulative Stats'!L149</f>
        <v>0</v>
      </c>
      <c r="R42" s="49">
        <f>'[24]Cumulative Stats'!M149</f>
        <v>0</v>
      </c>
      <c r="S42" s="48">
        <f>'[24]Cumulative Stats'!N149</f>
        <v>0</v>
      </c>
      <c r="T42" s="49">
        <f>'[24]Cumulative Stats'!O149</f>
        <v>0</v>
      </c>
      <c r="U42" s="48">
        <f>'[24]Cumulative Stats'!P149</f>
        <v>0</v>
      </c>
      <c r="V42" s="49">
        <f>'[24]Cumulative Stats'!Q149</f>
        <v>0</v>
      </c>
      <c r="W42" s="48">
        <f>'[24]Cumulative Stats'!R149</f>
        <v>0</v>
      </c>
      <c r="X42" s="49">
        <f>'[24]Cumulative Stats'!S149</f>
        <v>0</v>
      </c>
      <c r="Y42" s="48">
        <f>'[24]Cumulative Stats'!T149</f>
        <v>0</v>
      </c>
      <c r="Z42" s="49">
        <f>'[24]Cumulative Stats'!U149</f>
        <v>0</v>
      </c>
    </row>
    <row r="43" spans="1:30">
      <c r="A43" s="14" t="str">
        <f>'[13]Cumulative Stats'!A157</f>
        <v>Olander</v>
      </c>
      <c r="B43" s="14" t="str">
        <f>'[13]Cumulative Stats'!B157</f>
        <v>SD</v>
      </c>
      <c r="C43" s="14">
        <f>'[13]Cumulative Stats'!C157</f>
        <v>0</v>
      </c>
      <c r="D43" s="14">
        <f>'[13]Cumulative Stats'!D157</f>
        <v>0</v>
      </c>
      <c r="E43" s="11">
        <f>IF(C43=0,0,D43/C43)*100</f>
        <v>0</v>
      </c>
      <c r="F43" s="24">
        <v>41</v>
      </c>
      <c r="G43" s="25">
        <v>2</v>
      </c>
      <c r="H43" s="26">
        <f>IF(F43=0,0,G43/F43)*100</f>
        <v>4.8780487804878048</v>
      </c>
      <c r="I43" s="14">
        <f>'[13]Cumulative Stats'!E157</f>
        <v>0</v>
      </c>
      <c r="J43" s="14">
        <f>'[13]Cumulative Stats'!F157</f>
        <v>0</v>
      </c>
      <c r="K43" s="14">
        <f>'[13]Cumulative Stats'!G157</f>
        <v>0</v>
      </c>
      <c r="L43" s="14">
        <f>'[13]Cumulative Stats'!H157</f>
        <v>0</v>
      </c>
      <c r="M43" s="11">
        <f>IF(K43=0,0,L43/K43*100)</f>
        <v>0</v>
      </c>
      <c r="N43" s="14">
        <f>'[13]Cumulative Stats'!J157</f>
        <v>0</v>
      </c>
      <c r="O43" s="101" t="s">
        <v>208</v>
      </c>
      <c r="P43" s="102" t="s">
        <v>208</v>
      </c>
      <c r="Q43" s="48">
        <f>'[13]Cumulative Stats'!L157</f>
        <v>0</v>
      </c>
      <c r="R43" s="49">
        <f>'[13]Cumulative Stats'!M157</f>
        <v>0</v>
      </c>
      <c r="S43" s="48">
        <f>'[13]Cumulative Stats'!N157</f>
        <v>0</v>
      </c>
      <c r="T43" s="49">
        <f>'[13]Cumulative Stats'!O157</f>
        <v>0</v>
      </c>
      <c r="U43" s="48">
        <f>'[13]Cumulative Stats'!P157</f>
        <v>0</v>
      </c>
      <c r="V43" s="49">
        <f>'[13]Cumulative Stats'!Q157</f>
        <v>0</v>
      </c>
      <c r="W43" s="48">
        <f>'[13]Cumulative Stats'!R157</f>
        <v>0</v>
      </c>
      <c r="X43" s="49">
        <f>'[13]Cumulative Stats'!S157</f>
        <v>0</v>
      </c>
      <c r="Y43" s="48">
        <f>'[13]Cumulative Stats'!T157</f>
        <v>0</v>
      </c>
      <c r="Z43" s="49">
        <f>'[13]Cumulative Stats'!U157</f>
        <v>0</v>
      </c>
      <c r="AC43" t="s">
        <v>191</v>
      </c>
      <c r="AD43">
        <f>+R71/Q71</f>
        <v>0.63072378138847862</v>
      </c>
    </row>
    <row r="44" spans="1:30">
      <c r="A44" s="14" t="str">
        <f>'[5]Cumulative Stats'!A145</f>
        <v>Perrin</v>
      </c>
      <c r="B44" s="14" t="str">
        <f>'[5]Cumulative Stats'!B145</f>
        <v>Den</v>
      </c>
      <c r="C44" s="14">
        <f>'[5]Cumulative Stats'!C145</f>
        <v>19</v>
      </c>
      <c r="D44" s="14">
        <f>'[5]Cumulative Stats'!D145</f>
        <v>6</v>
      </c>
      <c r="E44" s="11">
        <f>IF(C44=0,0,D44/C44)*100</f>
        <v>31.578947368421051</v>
      </c>
      <c r="F44" s="24">
        <v>62</v>
      </c>
      <c r="G44" s="25">
        <v>10</v>
      </c>
      <c r="H44" s="26">
        <f>IF(F44=0,0,G44/F44)*100</f>
        <v>16.129032258064516</v>
      </c>
      <c r="I44" s="14">
        <f>'[5]Cumulative Stats'!E145</f>
        <v>0</v>
      </c>
      <c r="J44" s="14">
        <f>'[5]Cumulative Stats'!F145</f>
        <v>0</v>
      </c>
      <c r="K44" s="14">
        <f>'[5]Cumulative Stats'!G145</f>
        <v>0</v>
      </c>
      <c r="L44" s="14">
        <f>'[5]Cumulative Stats'!H145</f>
        <v>0</v>
      </c>
      <c r="M44" s="11">
        <f>IF(K44=0,0,L44/K44*100)</f>
        <v>0</v>
      </c>
      <c r="N44" s="14">
        <f>'[5]Cumulative Stats'!J145</f>
        <v>0</v>
      </c>
      <c r="O44" s="101" t="s">
        <v>208</v>
      </c>
      <c r="P44" s="102" t="s">
        <v>208</v>
      </c>
      <c r="Q44" s="48">
        <f>'[5]Cumulative Stats'!L145</f>
        <v>0</v>
      </c>
      <c r="R44" s="49">
        <f>'[5]Cumulative Stats'!M145</f>
        <v>0</v>
      </c>
      <c r="S44" s="48">
        <f>'[5]Cumulative Stats'!N145</f>
        <v>0</v>
      </c>
      <c r="T44" s="49">
        <f>'[5]Cumulative Stats'!O145</f>
        <v>0</v>
      </c>
      <c r="U44" s="48">
        <f>'[5]Cumulative Stats'!P145</f>
        <v>0</v>
      </c>
      <c r="V44" s="49">
        <f>'[5]Cumulative Stats'!Q145</f>
        <v>0</v>
      </c>
      <c r="W44" s="48">
        <f>'[5]Cumulative Stats'!R145</f>
        <v>0</v>
      </c>
      <c r="X44" s="49">
        <f>'[5]Cumulative Stats'!S145</f>
        <v>0</v>
      </c>
      <c r="Y44" s="48">
        <f>'[5]Cumulative Stats'!T145</f>
        <v>0</v>
      </c>
      <c r="Z44" s="49">
        <f>'[5]Cumulative Stats'!U145</f>
        <v>0</v>
      </c>
      <c r="AC44" t="s">
        <v>192</v>
      </c>
      <c r="AD44">
        <f>1-AD43</f>
        <v>0.36927621861152138</v>
      </c>
    </row>
    <row r="45" spans="1:30">
      <c r="A45" s="14" t="str">
        <f>'[8]Cumulative Stats'!A145</f>
        <v>Roberts</v>
      </c>
      <c r="B45" s="14" t="str">
        <f>'[8]Cumulative Stats'!B145</f>
        <v>Mia</v>
      </c>
      <c r="C45" s="14">
        <f>'[8]Cumulative Stats'!C145</f>
        <v>0</v>
      </c>
      <c r="D45" s="14">
        <f>'[8]Cumulative Stats'!D145</f>
        <v>0</v>
      </c>
      <c r="E45" s="11">
        <f>IF(C45=0,0,D45/C45)*100</f>
        <v>0</v>
      </c>
      <c r="F45" s="24">
        <v>20</v>
      </c>
      <c r="G45" s="25">
        <v>4</v>
      </c>
      <c r="H45" s="26">
        <f>IF(F45=0,0,G45/F45)*100</f>
        <v>20</v>
      </c>
      <c r="I45" s="14">
        <f>'[8]Cumulative Stats'!E145</f>
        <v>0</v>
      </c>
      <c r="J45" s="14">
        <f>'[8]Cumulative Stats'!F145</f>
        <v>0</v>
      </c>
      <c r="K45" s="14">
        <f>'[8]Cumulative Stats'!G145</f>
        <v>0</v>
      </c>
      <c r="L45" s="14">
        <f>'[8]Cumulative Stats'!H145</f>
        <v>0</v>
      </c>
      <c r="M45" s="11">
        <f>IF(K45=0,0,L45/K45*100)</f>
        <v>0</v>
      </c>
      <c r="N45" s="14">
        <f>'[8]Cumulative Stats'!J145</f>
        <v>0</v>
      </c>
      <c r="O45" s="101" t="s">
        <v>208</v>
      </c>
      <c r="P45" s="102" t="s">
        <v>208</v>
      </c>
      <c r="Q45" s="48">
        <f>'[8]Cumulative Stats'!L145</f>
        <v>0</v>
      </c>
      <c r="R45" s="49">
        <f>'[8]Cumulative Stats'!M145</f>
        <v>0</v>
      </c>
      <c r="S45" s="48">
        <f>'[8]Cumulative Stats'!N145</f>
        <v>0</v>
      </c>
      <c r="T45" s="49">
        <f>'[8]Cumulative Stats'!O145</f>
        <v>0</v>
      </c>
      <c r="U45" s="48">
        <f>'[8]Cumulative Stats'!P145</f>
        <v>0</v>
      </c>
      <c r="V45" s="49">
        <f>'[8]Cumulative Stats'!Q145</f>
        <v>0</v>
      </c>
      <c r="W45" s="48">
        <f>'[8]Cumulative Stats'!R145</f>
        <v>0</v>
      </c>
      <c r="X45" s="49">
        <f>'[8]Cumulative Stats'!S145</f>
        <v>0</v>
      </c>
      <c r="Y45" s="48">
        <f>'[8]Cumulative Stats'!T145</f>
        <v>0</v>
      </c>
      <c r="Z45" s="49">
        <f>'[8]Cumulative Stats'!U145</f>
        <v>0</v>
      </c>
      <c r="AC45" t="s">
        <v>193</v>
      </c>
      <c r="AD45">
        <f>+K61</f>
        <v>237</v>
      </c>
    </row>
    <row r="46" spans="1:30">
      <c r="A46" s="14" t="str">
        <f>'[18]Cumulative Stats'!A149</f>
        <v>Skladany</v>
      </c>
      <c r="B46" s="14" t="str">
        <f>'[18]Cumulative Stats'!B149</f>
        <v>Det</v>
      </c>
      <c r="C46" s="14">
        <f>'[18]Cumulative Stats'!C149</f>
        <v>0</v>
      </c>
      <c r="D46" s="14">
        <f>'[18]Cumulative Stats'!D149</f>
        <v>0</v>
      </c>
      <c r="E46" s="11">
        <f>IF(C46=0,0,D46/C46)*100</f>
        <v>0</v>
      </c>
      <c r="F46" s="24">
        <v>35</v>
      </c>
      <c r="G46" s="25">
        <v>1</v>
      </c>
      <c r="H46" s="26">
        <f>IF(F46=0,0,G46/F46)*100</f>
        <v>2.8571428571428572</v>
      </c>
      <c r="I46" s="14">
        <f>'[18]Cumulative Stats'!E149</f>
        <v>0</v>
      </c>
      <c r="J46" s="14">
        <f>'[18]Cumulative Stats'!F149</f>
        <v>0</v>
      </c>
      <c r="K46" s="14">
        <f>'[18]Cumulative Stats'!G149</f>
        <v>0</v>
      </c>
      <c r="L46" s="14">
        <f>'[18]Cumulative Stats'!H149</f>
        <v>0</v>
      </c>
      <c r="M46" s="11">
        <f>IF(K46=0,0,L46/K46*100)</f>
        <v>0</v>
      </c>
      <c r="N46" s="14">
        <f>'[18]Cumulative Stats'!J149</f>
        <v>0</v>
      </c>
      <c r="O46" s="101" t="s">
        <v>208</v>
      </c>
      <c r="P46" s="102" t="s">
        <v>208</v>
      </c>
      <c r="Q46" s="48">
        <f>'[18]Cumulative Stats'!L149</f>
        <v>0</v>
      </c>
      <c r="R46" s="49">
        <f>'[18]Cumulative Stats'!M149</f>
        <v>0</v>
      </c>
      <c r="S46" s="48">
        <f>'[18]Cumulative Stats'!N149</f>
        <v>0</v>
      </c>
      <c r="T46" s="49">
        <f>'[18]Cumulative Stats'!O149</f>
        <v>0</v>
      </c>
      <c r="U46" s="48">
        <f>'[18]Cumulative Stats'!P149</f>
        <v>0</v>
      </c>
      <c r="V46" s="49">
        <f>'[18]Cumulative Stats'!Q149</f>
        <v>0</v>
      </c>
      <c r="W46" s="48">
        <f>'[18]Cumulative Stats'!R149</f>
        <v>0</v>
      </c>
      <c r="X46" s="49">
        <f>'[18]Cumulative Stats'!S149</f>
        <v>0</v>
      </c>
      <c r="Y46" s="48">
        <f>'[18]Cumulative Stats'!T149</f>
        <v>0</v>
      </c>
      <c r="Z46" s="49">
        <f>'[18]Cumulative Stats'!U149</f>
        <v>0</v>
      </c>
    </row>
    <row r="47" spans="1:30">
      <c r="A47" s="14" t="str">
        <f>'[9]Cumulative Stats'!A147</f>
        <v>Wilson</v>
      </c>
      <c r="B47" s="14" t="str">
        <f>'[9]Cumulative Stats'!B147</f>
        <v>NE</v>
      </c>
      <c r="C47" s="14">
        <f>'[9]Cumulative Stats'!C147</f>
        <v>4</v>
      </c>
      <c r="D47" s="14">
        <f>'[9]Cumulative Stats'!D147</f>
        <v>0</v>
      </c>
      <c r="E47" s="11">
        <f>IF(C47=0,0,D47/C47)*100</f>
        <v>0</v>
      </c>
      <c r="F47" s="24">
        <v>4</v>
      </c>
      <c r="G47" s="25">
        <v>0</v>
      </c>
      <c r="H47" s="26">
        <f>IF(F47=0,0,G47/F47)*100</f>
        <v>0</v>
      </c>
      <c r="I47" s="14">
        <f>'[9]Cumulative Stats'!E147</f>
        <v>1</v>
      </c>
      <c r="J47" s="14">
        <f>'[9]Cumulative Stats'!F147</f>
        <v>0</v>
      </c>
      <c r="K47" s="14">
        <f>'[9]Cumulative Stats'!G147</f>
        <v>0</v>
      </c>
      <c r="L47" s="14">
        <f>'[9]Cumulative Stats'!H147</f>
        <v>0</v>
      </c>
      <c r="M47" s="11">
        <f>IF(K47=0,0,L47/K47*100)</f>
        <v>0</v>
      </c>
      <c r="N47" s="14">
        <f>'[9]Cumulative Stats'!J147</f>
        <v>0</v>
      </c>
      <c r="O47" s="101" t="s">
        <v>208</v>
      </c>
      <c r="P47" s="102" t="s">
        <v>208</v>
      </c>
      <c r="Q47" s="48">
        <f>'[9]Cumulative Stats'!L147</f>
        <v>0</v>
      </c>
      <c r="R47" s="49">
        <f>'[9]Cumulative Stats'!M147</f>
        <v>0</v>
      </c>
      <c r="S47" s="48">
        <f>'[9]Cumulative Stats'!N147</f>
        <v>0</v>
      </c>
      <c r="T47" s="49">
        <f>'[9]Cumulative Stats'!O147</f>
        <v>0</v>
      </c>
      <c r="U47" s="48">
        <f>'[9]Cumulative Stats'!P147</f>
        <v>0</v>
      </c>
      <c r="V47" s="49">
        <f>'[9]Cumulative Stats'!Q147</f>
        <v>0</v>
      </c>
      <c r="W47" s="48">
        <f>'[9]Cumulative Stats'!R147</f>
        <v>0</v>
      </c>
      <c r="X47" s="49">
        <f>'[9]Cumulative Stats'!S147</f>
        <v>0</v>
      </c>
      <c r="Y47" s="48">
        <f>'[9]Cumulative Stats'!T147</f>
        <v>0</v>
      </c>
      <c r="Z47" s="49">
        <f>'[9]Cumulative Stats'!U147</f>
        <v>0</v>
      </c>
      <c r="AC47" t="s">
        <v>194</v>
      </c>
      <c r="AD47">
        <f>SQRT(AD43*AD44/AD45)</f>
        <v>3.1348812922397051E-2</v>
      </c>
    </row>
    <row r="48" spans="1:30">
      <c r="A48" s="79" t="str">
        <f>'[21]Cumulative Stats'!A145</f>
        <v>Wood</v>
      </c>
      <c r="B48" t="s">
        <v>240</v>
      </c>
      <c r="C48">
        <f>+$C$81</f>
        <v>8</v>
      </c>
      <c r="D48">
        <f>+$D$81</f>
        <v>2</v>
      </c>
      <c r="E48" s="11">
        <f>IF(C48=0,0,D48/C48)*100</f>
        <v>25</v>
      </c>
      <c r="F48" s="24">
        <v>65</v>
      </c>
      <c r="G48" s="25">
        <v>6</v>
      </c>
      <c r="H48" s="26">
        <f>IF(F48=0,0,G48/F48)*100</f>
        <v>9.2307692307692317</v>
      </c>
      <c r="I48">
        <f>'[21]Cumulative Stats'!E145</f>
        <v>0</v>
      </c>
      <c r="J48">
        <f>'[21]Cumulative Stats'!F145</f>
        <v>0</v>
      </c>
      <c r="K48">
        <f>'[21]Cumulative Stats'!G145</f>
        <v>0</v>
      </c>
      <c r="L48">
        <f>'[21]Cumulative Stats'!H145</f>
        <v>0</v>
      </c>
      <c r="M48" s="11">
        <f>IF(K48=0,0,L48/K48*100)</f>
        <v>0</v>
      </c>
      <c r="N48">
        <f>'[21]Cumulative Stats'!J145</f>
        <v>0</v>
      </c>
      <c r="O48" s="101" t="s">
        <v>208</v>
      </c>
      <c r="P48" s="102" t="s">
        <v>208</v>
      </c>
      <c r="Q48" s="48">
        <f>'[21]Cumulative Stats'!L145</f>
        <v>0</v>
      </c>
      <c r="R48" s="49">
        <f>'[21]Cumulative Stats'!M145</f>
        <v>0</v>
      </c>
      <c r="S48" s="48">
        <f>'[21]Cumulative Stats'!N145</f>
        <v>0</v>
      </c>
      <c r="T48" s="49">
        <f>'[21]Cumulative Stats'!O145</f>
        <v>0</v>
      </c>
      <c r="U48" s="48">
        <f>'[21]Cumulative Stats'!P145</f>
        <v>0</v>
      </c>
      <c r="V48" s="49">
        <f>'[21]Cumulative Stats'!Q145</f>
        <v>0</v>
      </c>
      <c r="W48" s="48">
        <f>'[21]Cumulative Stats'!R145</f>
        <v>0</v>
      </c>
      <c r="X48" s="49">
        <f>'[21]Cumulative Stats'!S145</f>
        <v>0</v>
      </c>
      <c r="Y48" s="48">
        <f>'[21]Cumulative Stats'!T145</f>
        <v>0</v>
      </c>
      <c r="Z48" s="49">
        <f>'[21]Cumulative Stats'!U145</f>
        <v>0</v>
      </c>
    </row>
    <row r="49" spans="1:30">
      <c r="A49" s="14" t="str">
        <f>'[27]Cumulative Stats'!A144</f>
        <v>Green</v>
      </c>
      <c r="B49" s="14" t="str">
        <f>'[27]Cumulative Stats'!B144</f>
        <v>TB</v>
      </c>
      <c r="C49" s="14">
        <f>'[27]Cumulative Stats'!C144</f>
        <v>1</v>
      </c>
      <c r="D49" s="14">
        <f>'[27]Cumulative Stats'!D144</f>
        <v>0</v>
      </c>
      <c r="E49" s="11">
        <f>IF(C49=0,0,D49/C49)*100</f>
        <v>0</v>
      </c>
      <c r="F49" s="24">
        <v>5</v>
      </c>
      <c r="G49" s="25">
        <v>0</v>
      </c>
      <c r="H49" s="26">
        <f>IF(F49=0,0,G49/F49)*100</f>
        <v>0</v>
      </c>
      <c r="I49" s="14">
        <f>'[27]Cumulative Stats'!E144</f>
        <v>0</v>
      </c>
      <c r="J49" s="14">
        <f>'[27]Cumulative Stats'!F144</f>
        <v>0</v>
      </c>
      <c r="K49" s="14">
        <f>'[27]Cumulative Stats'!G144</f>
        <v>0</v>
      </c>
      <c r="L49" s="14">
        <f>'[27]Cumulative Stats'!H144</f>
        <v>0</v>
      </c>
      <c r="M49" s="11">
        <f>IF(K49=0,0,L49/K49*100)</f>
        <v>0</v>
      </c>
      <c r="N49" s="14">
        <f>'[27]Cumulative Stats'!J144</f>
        <v>0</v>
      </c>
      <c r="O49" s="29">
        <v>100</v>
      </c>
      <c r="P49" s="30">
        <v>35</v>
      </c>
      <c r="Q49" s="48">
        <f>'[27]Cumulative Stats'!L144</f>
        <v>0</v>
      </c>
      <c r="R49" s="49">
        <f>'[27]Cumulative Stats'!M144</f>
        <v>0</v>
      </c>
      <c r="S49" s="48">
        <f>'[27]Cumulative Stats'!N144</f>
        <v>0</v>
      </c>
      <c r="T49" s="49">
        <f>'[27]Cumulative Stats'!O144</f>
        <v>0</v>
      </c>
      <c r="U49" s="48">
        <f>'[27]Cumulative Stats'!P144</f>
        <v>0</v>
      </c>
      <c r="V49" s="49">
        <f>'[27]Cumulative Stats'!Q144</f>
        <v>0</v>
      </c>
      <c r="W49" s="48">
        <f>'[27]Cumulative Stats'!R144</f>
        <v>0</v>
      </c>
      <c r="X49" s="49">
        <f>'[27]Cumulative Stats'!S144</f>
        <v>0</v>
      </c>
      <c r="Y49" s="48">
        <f>'[27]Cumulative Stats'!T144</f>
        <v>0</v>
      </c>
      <c r="Z49" s="49">
        <f>'[27]Cumulative Stats'!U144</f>
        <v>0</v>
      </c>
      <c r="AC49" t="s">
        <v>195</v>
      </c>
      <c r="AD49">
        <f>+AD43-2*AD47</f>
        <v>0.56802615554368452</v>
      </c>
    </row>
    <row r="50" spans="1:30">
      <c r="A50" s="14" t="str">
        <f>'[15]Cumulative Stats'!A144</f>
        <v>Mazzetti</v>
      </c>
      <c r="B50" s="14" t="str">
        <f>'[15]Cumulative Stats'!B144</f>
        <v>Atl</v>
      </c>
      <c r="C50" s="14">
        <f>'[15]Cumulative Stats'!C144</f>
        <v>0</v>
      </c>
      <c r="D50" s="14">
        <f>'[15]Cumulative Stats'!D144</f>
        <v>0</v>
      </c>
      <c r="E50" s="11">
        <f>IF(C50=0,0,D50/C50)*100</f>
        <v>0</v>
      </c>
      <c r="F50" s="24">
        <v>41</v>
      </c>
      <c r="G50" s="25">
        <v>7</v>
      </c>
      <c r="H50" s="26">
        <f>IF(F50=0,0,G50/F50)*100</f>
        <v>17.073170731707318</v>
      </c>
      <c r="I50" s="14">
        <f>'[15]Cumulative Stats'!E144</f>
        <v>0</v>
      </c>
      <c r="J50" s="14">
        <f>'[15]Cumulative Stats'!F144</f>
        <v>0</v>
      </c>
      <c r="K50" s="14">
        <f>'[15]Cumulative Stats'!G144</f>
        <v>0</v>
      </c>
      <c r="L50" s="34">
        <f>'[15]Cumulative Stats'!H144</f>
        <v>0</v>
      </c>
      <c r="M50" s="11">
        <f>IF(K50=0,0,L50/K50*100)</f>
        <v>0</v>
      </c>
      <c r="N50" s="34">
        <f>'[15]Cumulative Stats'!J144</f>
        <v>0</v>
      </c>
      <c r="O50" s="29">
        <f>0.8125*100</f>
        <v>81.25</v>
      </c>
      <c r="P50" s="30">
        <v>39</v>
      </c>
      <c r="Q50" s="48">
        <f>'[15]Cumulative Stats'!L144</f>
        <v>0</v>
      </c>
      <c r="R50" s="49">
        <f>'[15]Cumulative Stats'!M144</f>
        <v>0</v>
      </c>
      <c r="S50" s="48">
        <f>'[15]Cumulative Stats'!N144</f>
        <v>0</v>
      </c>
      <c r="T50" s="49">
        <f>'[15]Cumulative Stats'!O144</f>
        <v>0</v>
      </c>
      <c r="U50" s="48">
        <f>'[15]Cumulative Stats'!P144</f>
        <v>0</v>
      </c>
      <c r="V50" s="49">
        <f>'[15]Cumulative Stats'!Q144</f>
        <v>0</v>
      </c>
      <c r="W50" s="48">
        <f>'[15]Cumulative Stats'!R144</f>
        <v>0</v>
      </c>
      <c r="X50" s="49">
        <f>'[15]Cumulative Stats'!S144</f>
        <v>0</v>
      </c>
      <c r="Y50" s="48">
        <f>'[15]Cumulative Stats'!T144</f>
        <v>0</v>
      </c>
      <c r="Z50" s="49">
        <f>'[15]Cumulative Stats'!U144</f>
        <v>0</v>
      </c>
      <c r="AC50" t="s">
        <v>196</v>
      </c>
      <c r="AD50">
        <f>+AD43+2*AD47</f>
        <v>0.69342140723327272</v>
      </c>
    </row>
    <row r="51" spans="1:30">
      <c r="A51" s="14" t="str">
        <f>'[9]Cumulative Stats'!A145</f>
        <v>Posey</v>
      </c>
      <c r="B51" s="14" t="str">
        <f>'[9]Cumulative Stats'!B145</f>
        <v>NE</v>
      </c>
      <c r="C51" s="14">
        <f>'[9]Cumulative Stats'!C145</f>
        <v>0</v>
      </c>
      <c r="D51" s="14">
        <f>'[9]Cumulative Stats'!D145</f>
        <v>0</v>
      </c>
      <c r="E51" s="11">
        <f>IF(C51=0,0,D51/C51)*100</f>
        <v>0</v>
      </c>
      <c r="F51" s="24">
        <v>53</v>
      </c>
      <c r="G51" s="25">
        <v>3</v>
      </c>
      <c r="H51" s="26">
        <f>IF(F51=0,0,G51/F51)*100</f>
        <v>5.6603773584905666</v>
      </c>
      <c r="I51" s="14">
        <f>'[9]Cumulative Stats'!E145</f>
        <v>0</v>
      </c>
      <c r="J51" s="14">
        <f>'[9]Cumulative Stats'!F145</f>
        <v>0</v>
      </c>
      <c r="K51" s="14">
        <f>'[9]Cumulative Stats'!G145</f>
        <v>0</v>
      </c>
      <c r="L51" s="14">
        <f>'[9]Cumulative Stats'!H145</f>
        <v>0</v>
      </c>
      <c r="M51" s="11">
        <f>IF(K51=0,0,L51/K51*100)</f>
        <v>0</v>
      </c>
      <c r="N51" s="14">
        <f>'[9]Cumulative Stats'!J145</f>
        <v>0</v>
      </c>
      <c r="O51" s="29">
        <v>50</v>
      </c>
      <c r="P51" s="30">
        <v>47</v>
      </c>
      <c r="Q51" s="48">
        <f>'[9]Cumulative Stats'!L145</f>
        <v>0</v>
      </c>
      <c r="R51" s="49">
        <f>'[9]Cumulative Stats'!M145</f>
        <v>0</v>
      </c>
      <c r="S51" s="48">
        <f>'[9]Cumulative Stats'!N145</f>
        <v>0</v>
      </c>
      <c r="T51" s="49">
        <f>'[9]Cumulative Stats'!O145</f>
        <v>0</v>
      </c>
      <c r="U51" s="48">
        <f>'[9]Cumulative Stats'!P145</f>
        <v>0</v>
      </c>
      <c r="V51" s="49">
        <f>'[9]Cumulative Stats'!Q145</f>
        <v>0</v>
      </c>
      <c r="W51" s="48">
        <f>'[9]Cumulative Stats'!R145</f>
        <v>0</v>
      </c>
      <c r="X51" s="49">
        <f>'[9]Cumulative Stats'!S145</f>
        <v>0</v>
      </c>
      <c r="Y51" s="48">
        <f>'[9]Cumulative Stats'!T145</f>
        <v>0</v>
      </c>
      <c r="Z51" s="49">
        <f>'[9]Cumulative Stats'!U145</f>
        <v>0</v>
      </c>
    </row>
    <row r="52" spans="1:30">
      <c r="A52" s="14" t="str">
        <f>'[22]Cumulative Stats'!A147</f>
        <v>Mike-Mayer</v>
      </c>
      <c r="B52" s="14" t="str">
        <f>'[22]Cumulative Stats'!B147</f>
        <v>NO</v>
      </c>
      <c r="C52" s="14">
        <f>'[22]Cumulative Stats'!C147</f>
        <v>0</v>
      </c>
      <c r="D52" s="14">
        <f>'[22]Cumulative Stats'!D147</f>
        <v>0</v>
      </c>
      <c r="E52" s="11">
        <f>IF(C52=0,0,D52/C52)*100</f>
        <v>0</v>
      </c>
      <c r="F52" s="24">
        <v>49</v>
      </c>
      <c r="G52" s="25">
        <v>9</v>
      </c>
      <c r="H52" s="26">
        <f>IF(F52=0,0,G52/F52)*100</f>
        <v>18.367346938775512</v>
      </c>
      <c r="I52" s="14">
        <f>'[22]Cumulative Stats'!E147</f>
        <v>0</v>
      </c>
      <c r="J52" s="14">
        <f>'[22]Cumulative Stats'!F147</f>
        <v>0</v>
      </c>
      <c r="K52" s="14">
        <f>'[22]Cumulative Stats'!G147</f>
        <v>0</v>
      </c>
      <c r="L52" s="14">
        <f>'[22]Cumulative Stats'!H147</f>
        <v>0</v>
      </c>
      <c r="M52" s="11">
        <f>IF(K52=0,0,L52/K52*100)</f>
        <v>0</v>
      </c>
      <c r="N52" s="14">
        <f>'[22]Cumulative Stats'!J147</f>
        <v>0</v>
      </c>
      <c r="O52" s="29">
        <v>46.2</v>
      </c>
      <c r="P52" s="30">
        <v>50</v>
      </c>
      <c r="Q52" s="48">
        <f>'[22]Cumulative Stats'!L147</f>
        <v>0</v>
      </c>
      <c r="R52" s="49">
        <f>'[22]Cumulative Stats'!M147</f>
        <v>0</v>
      </c>
      <c r="S52" s="48">
        <f>'[22]Cumulative Stats'!N147</f>
        <v>0</v>
      </c>
      <c r="T52" s="49">
        <f>'[22]Cumulative Stats'!O147</f>
        <v>0</v>
      </c>
      <c r="U52" s="48">
        <f>'[22]Cumulative Stats'!P147</f>
        <v>0</v>
      </c>
      <c r="V52" s="49">
        <f>'[22]Cumulative Stats'!Q147</f>
        <v>0</v>
      </c>
      <c r="W52" s="48">
        <f>'[22]Cumulative Stats'!R147</f>
        <v>0</v>
      </c>
      <c r="X52" s="49">
        <f>'[22]Cumulative Stats'!S147</f>
        <v>0</v>
      </c>
      <c r="Y52" s="48">
        <f>'[22]Cumulative Stats'!T147</f>
        <v>0</v>
      </c>
      <c r="Z52" s="49">
        <f>'[22]Cumulative Stats'!U147</f>
        <v>0</v>
      </c>
    </row>
    <row r="53" spans="1:30">
      <c r="A53" s="14" t="str">
        <f>'[22]Cumulative Stats'!A145</f>
        <v>Jurich</v>
      </c>
      <c r="B53" s="14" t="str">
        <f>'[22]Cumulative Stats'!B145</f>
        <v>NO</v>
      </c>
      <c r="C53" s="14">
        <f>'[22]Cumulative Stats'!C145</f>
        <v>0</v>
      </c>
      <c r="D53" s="14">
        <f>'[22]Cumulative Stats'!D145</f>
        <v>0</v>
      </c>
      <c r="E53" s="11">
        <f>IF(C53=0,0,D53/C53)*100</f>
        <v>0</v>
      </c>
      <c r="F53" s="24">
        <v>3</v>
      </c>
      <c r="G53" s="25">
        <v>0</v>
      </c>
      <c r="H53" s="26">
        <f>IF(F53=0,0,G53/F53)*100</f>
        <v>0</v>
      </c>
      <c r="I53" s="14">
        <f>'[22]Cumulative Stats'!E145</f>
        <v>0</v>
      </c>
      <c r="J53" s="14">
        <f>'[22]Cumulative Stats'!F145</f>
        <v>0</v>
      </c>
      <c r="K53" s="14">
        <f>'[22]Cumulative Stats'!G145</f>
        <v>0</v>
      </c>
      <c r="L53" s="14">
        <f>'[22]Cumulative Stats'!H145</f>
        <v>0</v>
      </c>
      <c r="M53" s="11">
        <f>IF(K53=0,0,L53/K53*100)</f>
        <v>0</v>
      </c>
      <c r="N53" s="14">
        <f>'[22]Cumulative Stats'!J145</f>
        <v>0</v>
      </c>
      <c r="O53" s="29">
        <v>0</v>
      </c>
      <c r="P53" s="30">
        <v>0</v>
      </c>
      <c r="Q53" s="48">
        <f>'[22]Cumulative Stats'!L145</f>
        <v>0</v>
      </c>
      <c r="R53" s="49">
        <f>'[22]Cumulative Stats'!M145</f>
        <v>0</v>
      </c>
      <c r="S53" s="48">
        <f>'[22]Cumulative Stats'!N145</f>
        <v>0</v>
      </c>
      <c r="T53" s="49">
        <f>'[22]Cumulative Stats'!O145</f>
        <v>0</v>
      </c>
      <c r="U53" s="48">
        <f>'[22]Cumulative Stats'!P145</f>
        <v>0</v>
      </c>
      <c r="V53" s="49">
        <f>'[22]Cumulative Stats'!Q145</f>
        <v>0</v>
      </c>
      <c r="W53" s="48">
        <f>'[22]Cumulative Stats'!R145</f>
        <v>0</v>
      </c>
      <c r="X53" s="49">
        <f>'[22]Cumulative Stats'!S145</f>
        <v>0</v>
      </c>
      <c r="Y53" s="48">
        <f>'[22]Cumulative Stats'!T145</f>
        <v>0</v>
      </c>
      <c r="Z53" s="49">
        <f>'[22]Cumulative Stats'!U145</f>
        <v>0</v>
      </c>
    </row>
    <row r="54" spans="1:30">
      <c r="A54" s="14"/>
      <c r="B54" s="14"/>
      <c r="C54" s="14"/>
      <c r="D54" s="14"/>
      <c r="E54" s="11">
        <f t="shared" ref="E54:E57" si="0">IF(C54=0,0,D54/C54)*100</f>
        <v>0</v>
      </c>
      <c r="F54" s="24"/>
      <c r="G54" s="25"/>
      <c r="H54" s="26">
        <v>0</v>
      </c>
      <c r="I54" s="14"/>
      <c r="J54" s="14"/>
      <c r="K54" s="14"/>
      <c r="L54" s="34"/>
      <c r="M54" s="11">
        <f t="shared" ref="M54:M57" si="1">IF(K54=0,0,L54/K54*100)</f>
        <v>0</v>
      </c>
      <c r="N54" s="34"/>
      <c r="O54" s="29"/>
      <c r="P54" s="30"/>
      <c r="Q54" s="48"/>
      <c r="R54" s="49"/>
      <c r="S54" s="48"/>
      <c r="T54" s="49"/>
      <c r="U54" s="48"/>
      <c r="V54" s="49"/>
      <c r="W54" s="48"/>
      <c r="X54" s="49"/>
      <c r="Y54" s="48"/>
      <c r="Z54" s="49"/>
    </row>
    <row r="55" spans="1:30">
      <c r="A55" s="14"/>
      <c r="B55" s="14"/>
      <c r="C55" s="14"/>
      <c r="D55" s="14"/>
      <c r="E55" s="11">
        <f t="shared" si="0"/>
        <v>0</v>
      </c>
      <c r="F55" s="24"/>
      <c r="G55" s="25"/>
      <c r="H55" s="26">
        <v>0</v>
      </c>
      <c r="I55" s="14"/>
      <c r="J55" s="14"/>
      <c r="K55" s="14"/>
      <c r="L55" s="34"/>
      <c r="M55" s="11">
        <f t="shared" si="1"/>
        <v>0</v>
      </c>
      <c r="N55" s="34"/>
      <c r="O55" s="29"/>
      <c r="P55" s="30"/>
      <c r="Q55" s="48"/>
      <c r="R55" s="49"/>
      <c r="S55" s="48"/>
      <c r="T55" s="49"/>
      <c r="U55" s="48"/>
      <c r="V55" s="49"/>
      <c r="W55" s="48"/>
      <c r="X55" s="49"/>
      <c r="Y55" s="48"/>
      <c r="Z55" s="49"/>
    </row>
    <row r="56" spans="1:30">
      <c r="E56" s="11">
        <f t="shared" si="0"/>
        <v>0</v>
      </c>
      <c r="F56" s="24"/>
      <c r="G56" s="25"/>
      <c r="H56" s="26">
        <f>IF(F56=0,0,G56/F56)*100</f>
        <v>0</v>
      </c>
      <c r="M56" s="11">
        <f t="shared" si="1"/>
        <v>0</v>
      </c>
      <c r="O56" s="29"/>
      <c r="P56" s="30"/>
      <c r="Q56" s="48"/>
      <c r="R56" s="49"/>
      <c r="S56" s="48"/>
      <c r="T56" s="49"/>
      <c r="U56" s="48"/>
      <c r="V56" s="49"/>
      <c r="W56" s="48"/>
      <c r="X56" s="49"/>
      <c r="Y56" s="48"/>
      <c r="Z56" s="49"/>
    </row>
    <row r="57" spans="1:30">
      <c r="A57" s="14"/>
      <c r="B57" s="14"/>
      <c r="C57" s="14"/>
      <c r="D57" s="14"/>
      <c r="E57" s="11">
        <f t="shared" si="0"/>
        <v>0</v>
      </c>
      <c r="F57" s="24"/>
      <c r="G57" s="25"/>
      <c r="H57" s="26">
        <f>IF(F57=0,0,G57/F57)*100</f>
        <v>0</v>
      </c>
      <c r="I57" s="65"/>
      <c r="J57" s="65"/>
      <c r="K57" s="65"/>
      <c r="L57" s="34"/>
      <c r="M57" s="76">
        <f t="shared" si="1"/>
        <v>0</v>
      </c>
      <c r="N57" s="34"/>
      <c r="O57" s="29"/>
      <c r="P57" s="30"/>
      <c r="Q57" s="80"/>
      <c r="R57" s="49"/>
      <c r="S57" s="48"/>
      <c r="T57" s="49"/>
      <c r="U57" s="48"/>
      <c r="V57" s="49"/>
      <c r="W57" s="48"/>
      <c r="X57" s="49"/>
      <c r="Y57" s="48"/>
      <c r="Z57" s="49"/>
    </row>
    <row r="58" spans="1:30">
      <c r="A58" s="14"/>
      <c r="B58" s="14"/>
      <c r="C58" s="14"/>
      <c r="D58" s="14"/>
      <c r="E58" s="11">
        <f t="shared" ref="E58:E59" si="2">IF(C58=0,0,D58/C58)*100</f>
        <v>0</v>
      </c>
      <c r="F58" s="24"/>
      <c r="G58" s="25"/>
      <c r="H58" s="26">
        <f t="shared" ref="H58:H59" si="3">IF(F58=0,0,G58/F58)*100</f>
        <v>0</v>
      </c>
      <c r="I58" s="65"/>
      <c r="J58" s="65"/>
      <c r="K58" s="65"/>
      <c r="L58" s="34"/>
      <c r="M58" s="76">
        <f t="shared" ref="M58:M59" si="4">IF(K58=0,0,L58/K58*100)</f>
        <v>0</v>
      </c>
      <c r="N58" s="34"/>
      <c r="O58" s="29"/>
      <c r="P58" s="81"/>
      <c r="Q58" s="50"/>
      <c r="R58" s="51"/>
      <c r="S58" s="50"/>
      <c r="T58" s="51"/>
      <c r="U58" s="50"/>
      <c r="V58" s="51"/>
      <c r="W58" s="50"/>
      <c r="X58" s="51"/>
      <c r="Y58" s="50"/>
      <c r="Z58" s="51"/>
    </row>
    <row r="59" spans="1:30">
      <c r="A59" s="14"/>
      <c r="B59" s="14"/>
      <c r="C59" s="14"/>
      <c r="D59" s="14"/>
      <c r="E59" s="11">
        <f t="shared" si="2"/>
        <v>0</v>
      </c>
      <c r="F59" s="35"/>
      <c r="G59" s="36"/>
      <c r="H59" s="28">
        <f t="shared" si="3"/>
        <v>0</v>
      </c>
      <c r="I59" s="65"/>
      <c r="J59" s="65"/>
      <c r="K59" s="65"/>
      <c r="L59" s="34"/>
      <c r="M59" s="76">
        <f t="shared" si="4"/>
        <v>0</v>
      </c>
      <c r="N59" s="34"/>
      <c r="O59" s="27"/>
      <c r="P59" s="81"/>
      <c r="Q59" s="119" t="s">
        <v>163</v>
      </c>
      <c r="R59" s="120"/>
      <c r="S59" s="119" t="s">
        <v>164</v>
      </c>
      <c r="T59" s="120"/>
      <c r="U59" s="119" t="s">
        <v>165</v>
      </c>
      <c r="V59" s="120"/>
      <c r="W59" s="119" t="s">
        <v>166</v>
      </c>
      <c r="X59" s="120"/>
      <c r="Y59" s="119" t="s">
        <v>167</v>
      </c>
      <c r="Z59" s="120"/>
    </row>
    <row r="60" spans="1:30">
      <c r="C60" s="116" t="s">
        <v>173</v>
      </c>
      <c r="D60" s="117"/>
      <c r="E60" s="118"/>
      <c r="F60" s="113" t="s">
        <v>174</v>
      </c>
      <c r="G60" s="114"/>
      <c r="H60" s="115"/>
      <c r="M60" s="116" t="s">
        <v>173</v>
      </c>
      <c r="N60" s="118"/>
      <c r="O60" s="113" t="s">
        <v>174</v>
      </c>
      <c r="P60" s="115"/>
      <c r="Q60" s="54" t="s">
        <v>96</v>
      </c>
      <c r="R60" s="55" t="s">
        <v>97</v>
      </c>
      <c r="S60" s="54" t="s">
        <v>96</v>
      </c>
      <c r="T60" s="55" t="s">
        <v>97</v>
      </c>
      <c r="U60" s="54" t="s">
        <v>96</v>
      </c>
      <c r="V60" s="55" t="s">
        <v>97</v>
      </c>
      <c r="W60" s="54" t="s">
        <v>96</v>
      </c>
      <c r="X60" s="55" t="s">
        <v>97</v>
      </c>
      <c r="Y60" s="54" t="s">
        <v>96</v>
      </c>
      <c r="Z60" s="55" t="s">
        <v>97</v>
      </c>
    </row>
    <row r="61" spans="1:30">
      <c r="A61" t="s">
        <v>175</v>
      </c>
      <c r="B61" t="s">
        <v>145</v>
      </c>
      <c r="C61" s="42">
        <f>SUM(C4:C57)</f>
        <v>521</v>
      </c>
      <c r="D61" s="43">
        <f>SUM(D4:D57)</f>
        <v>63</v>
      </c>
      <c r="E61" s="47">
        <f t="shared" ref="E61" si="5">IF(C61=0,0,D61/C61)*100</f>
        <v>12.092130518234164</v>
      </c>
      <c r="F61" s="39">
        <f>SUM(F4:F57)</f>
        <v>1879</v>
      </c>
      <c r="G61" s="40">
        <f>SUM(G4:G57)</f>
        <v>240</v>
      </c>
      <c r="H61" s="41">
        <f t="shared" ref="H61" si="6">IF(F61=0,0,G61/F61)*100</f>
        <v>12.772751463544438</v>
      </c>
      <c r="I61" s="100">
        <f>SUM(I4:I57)</f>
        <v>254</v>
      </c>
      <c r="J61" s="100">
        <f>SUM(J4:J57)</f>
        <v>236</v>
      </c>
      <c r="K61" s="100">
        <f>SUM(K4:K57)</f>
        <v>237</v>
      </c>
      <c r="L61" s="100">
        <f>SUM(L4:L57)</f>
        <v>156</v>
      </c>
      <c r="M61" s="46">
        <f t="shared" ref="M61" si="7">IF(K61=0,0,L61/K61*100)</f>
        <v>65.822784810126578</v>
      </c>
      <c r="N61" s="37">
        <f>MAX(N4:N57)</f>
        <v>52</v>
      </c>
      <c r="O61" s="45">
        <f>+R71/Q71*100</f>
        <v>63.07237813884786</v>
      </c>
      <c r="P61" s="38">
        <f>MAX(P4:P57)</f>
        <v>52</v>
      </c>
      <c r="Q61" s="58">
        <f t="shared" ref="Q61:Z61" si="8">SUM(Q4:Q57)</f>
        <v>7</v>
      </c>
      <c r="R61" s="59">
        <f t="shared" si="8"/>
        <v>7</v>
      </c>
      <c r="S61" s="58">
        <f t="shared" si="8"/>
        <v>67</v>
      </c>
      <c r="T61" s="59">
        <f t="shared" si="8"/>
        <v>59</v>
      </c>
      <c r="U61" s="58">
        <f t="shared" si="8"/>
        <v>82</v>
      </c>
      <c r="V61" s="59">
        <f t="shared" si="8"/>
        <v>60</v>
      </c>
      <c r="W61" s="58">
        <f t="shared" si="8"/>
        <v>76</v>
      </c>
      <c r="X61" s="59">
        <f t="shared" si="8"/>
        <v>29</v>
      </c>
      <c r="Y61" s="58">
        <f t="shared" si="8"/>
        <v>4</v>
      </c>
      <c r="Z61" s="59">
        <f t="shared" si="8"/>
        <v>1</v>
      </c>
    </row>
    <row r="62" spans="1:30">
      <c r="A62" t="s">
        <v>197</v>
      </c>
      <c r="C62" s="110">
        <f>+C61/('TEAM OFFENSE'!D1*2)</f>
        <v>9.3035714285714288</v>
      </c>
      <c r="F62">
        <f>+F61/196</f>
        <v>9.5867346938775508</v>
      </c>
      <c r="I62" t="s">
        <v>198</v>
      </c>
      <c r="J62" s="67">
        <f>+J61/I61</f>
        <v>0.92913385826771655</v>
      </c>
      <c r="M62" s="100" t="s">
        <v>105</v>
      </c>
      <c r="N62" s="100"/>
      <c r="Q62" s="56">
        <f>+Q61/$K$61</f>
        <v>2.9535864978902954E-2</v>
      </c>
      <c r="R62" s="57">
        <f>+R61/Q61</f>
        <v>1</v>
      </c>
      <c r="S62" s="56">
        <f>+S61/$K$61</f>
        <v>0.28270042194092826</v>
      </c>
      <c r="T62" s="57">
        <f>+T61/S61</f>
        <v>0.88059701492537312</v>
      </c>
      <c r="U62" s="56">
        <f>+U61/$K$61</f>
        <v>0.34599156118143459</v>
      </c>
      <c r="V62" s="57">
        <f>+V61/U61</f>
        <v>0.73170731707317072</v>
      </c>
      <c r="W62" s="56">
        <f>+W61/$K$61</f>
        <v>0.32067510548523209</v>
      </c>
      <c r="X62" s="57">
        <f>+X61/W61</f>
        <v>0.38157894736842107</v>
      </c>
      <c r="Y62" s="56">
        <f>+Y61/$K$61</f>
        <v>1.6877637130801686E-2</v>
      </c>
      <c r="Z62" s="57">
        <f>+Z61/Y61</f>
        <v>0.25</v>
      </c>
    </row>
    <row r="63" spans="1:30">
      <c r="I63" t="s">
        <v>199</v>
      </c>
      <c r="J63" s="67">
        <v>0.93100000000000005</v>
      </c>
      <c r="M63" s="100" t="s">
        <v>106</v>
      </c>
      <c r="N63" s="100"/>
      <c r="O63" s="100"/>
      <c r="P63" s="100"/>
      <c r="Q63" s="56">
        <f>+Q70/$Q$71</f>
        <v>4.1358936484490398E-2</v>
      </c>
      <c r="R63" s="57">
        <f>+R70/Q70</f>
        <v>0.9285714285714286</v>
      </c>
      <c r="S63" s="56">
        <f>+S70/$Q$71</f>
        <v>0.26883308714918758</v>
      </c>
      <c r="T63" s="57">
        <f>+T70/S70</f>
        <v>0.85164835164835162</v>
      </c>
      <c r="U63" s="56">
        <f>+U70/$Q$71</f>
        <v>0.32939438700147711</v>
      </c>
      <c r="V63" s="57">
        <f>+V70/U70</f>
        <v>0.60986547085201792</v>
      </c>
      <c r="W63" s="56">
        <f>+W70/$Q$71</f>
        <v>0.31019202363367798</v>
      </c>
      <c r="X63" s="57">
        <f>+X70/W70</f>
        <v>0.49523809523809526</v>
      </c>
      <c r="Y63" s="56">
        <f>+Y70/$Q$71</f>
        <v>5.0221565731166914E-2</v>
      </c>
      <c r="Z63" s="57">
        <f>+Z70/Y70</f>
        <v>0.17647058823529413</v>
      </c>
    </row>
    <row r="64" spans="1:30">
      <c r="M64" s="100" t="s">
        <v>168</v>
      </c>
      <c r="N64" s="100"/>
      <c r="O64" s="100"/>
      <c r="P64" s="100"/>
      <c r="Q64" s="52">
        <f>+Q62-Q63</f>
        <v>-1.1823071505587444E-2</v>
      </c>
      <c r="R64" s="53">
        <f t="shared" ref="R64:Z64" si="9">+R62-R63</f>
        <v>7.1428571428571397E-2</v>
      </c>
      <c r="S64" s="52">
        <f t="shared" si="9"/>
        <v>1.3867334791740682E-2</v>
      </c>
      <c r="T64" s="53">
        <f t="shared" si="9"/>
        <v>2.8948663277021502E-2</v>
      </c>
      <c r="U64" s="52">
        <f t="shared" si="9"/>
        <v>1.6597174179957486E-2</v>
      </c>
      <c r="V64" s="53">
        <f t="shared" si="9"/>
        <v>0.12184184622115279</v>
      </c>
      <c r="W64" s="52">
        <f t="shared" si="9"/>
        <v>1.048308185155411E-2</v>
      </c>
      <c r="X64" s="53">
        <f t="shared" si="9"/>
        <v>-0.11365914786967418</v>
      </c>
      <c r="Y64" s="52">
        <f t="shared" si="9"/>
        <v>-3.3343928600365225E-2</v>
      </c>
      <c r="Z64" s="53">
        <f t="shared" si="9"/>
        <v>7.3529411764705871E-2</v>
      </c>
    </row>
    <row r="65" spans="1:26">
      <c r="S65" s="67">
        <f>+S64+Q64</f>
        <v>2.0442632861532375E-3</v>
      </c>
      <c r="U65" s="67">
        <f>+U64+W64+Y64</f>
        <v>-6.2636725688536288E-3</v>
      </c>
    </row>
    <row r="70" spans="1:26">
      <c r="Q70">
        <v>28</v>
      </c>
      <c r="R70">
        <v>26</v>
      </c>
      <c r="S70">
        <v>182</v>
      </c>
      <c r="T70">
        <v>155</v>
      </c>
      <c r="U70">
        <v>223</v>
      </c>
      <c r="V70">
        <v>136</v>
      </c>
      <c r="W70">
        <v>210</v>
      </c>
      <c r="X70">
        <v>104</v>
      </c>
      <c r="Y70">
        <v>34</v>
      </c>
      <c r="Z70">
        <v>6</v>
      </c>
    </row>
    <row r="71" spans="1:26">
      <c r="Q71">
        <v>677</v>
      </c>
      <c r="R71">
        <v>427</v>
      </c>
    </row>
    <row r="75" spans="1:26">
      <c r="A75" s="78" t="str">
        <f>'[22]Cumulative Stats'!A146</f>
        <v>Leypoldt</v>
      </c>
      <c r="B75" s="78" t="str">
        <f>'[22]Cumulative Stats'!B146</f>
        <v>NO</v>
      </c>
      <c r="C75" s="78">
        <f>'[22]Cumulative Stats'!C146</f>
        <v>5</v>
      </c>
      <c r="D75" s="78">
        <f>'[22]Cumulative Stats'!D146</f>
        <v>3</v>
      </c>
      <c r="P75" s="3"/>
    </row>
    <row r="76" spans="1:26">
      <c r="A76" s="78" t="str">
        <f>'[14]Cumulative Stats'!A145</f>
        <v>Leypoldt</v>
      </c>
      <c r="B76" s="78" t="str">
        <f>'[14]Cumulative Stats'!B145</f>
        <v>Sea</v>
      </c>
      <c r="C76" s="78">
        <f>'[14]Cumulative Stats'!C145</f>
        <v>0</v>
      </c>
      <c r="D76" s="78">
        <f>'[14]Cumulative Stats'!D145</f>
        <v>0</v>
      </c>
      <c r="P76" s="3"/>
    </row>
    <row r="77" spans="1:26">
      <c r="C77">
        <f>+C76+C75</f>
        <v>5</v>
      </c>
      <c r="D77">
        <f>+D76+D75</f>
        <v>3</v>
      </c>
    </row>
    <row r="79" spans="1:26">
      <c r="A79" s="79" t="str">
        <f>'[21]Cumulative Stats'!A145</f>
        <v>Wood</v>
      </c>
      <c r="B79" s="79" t="str">
        <f>'[21]Cumulative Stats'!B145</f>
        <v>Min</v>
      </c>
      <c r="C79" s="79">
        <f>'[21]Cumulative Stats'!C145</f>
        <v>8</v>
      </c>
      <c r="D79" s="79">
        <f>'[21]Cumulative Stats'!D145</f>
        <v>2</v>
      </c>
    </row>
    <row r="80" spans="1:26">
      <c r="A80" s="78" t="str">
        <f>'[25]Cumulative Stats'!A155</f>
        <v>Wood</v>
      </c>
      <c r="B80" s="78" t="str">
        <f>'[25]Cumulative Stats'!B155</f>
        <v>StL</v>
      </c>
      <c r="C80" s="78">
        <f>'[25]Cumulative Stats'!C155</f>
        <v>0</v>
      </c>
      <c r="D80" s="78">
        <f>'[25]Cumulative Stats'!D155</f>
        <v>0</v>
      </c>
    </row>
    <row r="81" spans="1:26">
      <c r="C81">
        <f>+C80+C79</f>
        <v>8</v>
      </c>
      <c r="D81">
        <f>+D80+D79</f>
        <v>2</v>
      </c>
    </row>
    <row r="89" spans="1:26">
      <c r="A89" s="14"/>
      <c r="B89" s="14"/>
      <c r="C89" s="14"/>
      <c r="D89" s="14"/>
      <c r="E89" s="11"/>
      <c r="F89" s="24"/>
      <c r="G89" s="25"/>
      <c r="H89" s="26"/>
      <c r="I89" s="14"/>
      <c r="J89" s="14"/>
      <c r="K89" s="14"/>
      <c r="L89" s="14"/>
      <c r="M89" s="11"/>
      <c r="N89" s="14"/>
      <c r="O89" s="29"/>
      <c r="P89" s="30"/>
      <c r="Q89" s="48"/>
      <c r="R89" s="49"/>
      <c r="S89" s="48"/>
      <c r="T89" s="49"/>
      <c r="U89" s="48"/>
      <c r="V89" s="49"/>
      <c r="W89" s="48"/>
      <c r="X89" s="49"/>
      <c r="Y89" s="48"/>
      <c r="Z89" s="49"/>
    </row>
  </sheetData>
  <sortState ref="A4:Z53">
    <sortCondition descending="1" ref="M4:M53"/>
  </sortState>
  <mergeCells count="18">
    <mergeCell ref="C1:E1"/>
    <mergeCell ref="F1:H1"/>
    <mergeCell ref="M1:N1"/>
    <mergeCell ref="O1:P1"/>
    <mergeCell ref="Y2:Z2"/>
    <mergeCell ref="W2:X2"/>
    <mergeCell ref="S59:T59"/>
    <mergeCell ref="U59:V59"/>
    <mergeCell ref="W59:X59"/>
    <mergeCell ref="Y59:Z59"/>
    <mergeCell ref="Q2:R2"/>
    <mergeCell ref="S2:T2"/>
    <mergeCell ref="U2:V2"/>
    <mergeCell ref="F60:H60"/>
    <mergeCell ref="C60:E60"/>
    <mergeCell ref="M60:N60"/>
    <mergeCell ref="O60:P60"/>
    <mergeCell ref="Q59:R59"/>
  </mergeCells>
  <phoneticPr fontId="2" type="noConversion"/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125" zoomScaleNormal="125" zoomScalePageLayoutView="125" workbookViewId="0">
      <pane ySplit="1" topLeftCell="A2" activePane="bottomLeft" state="frozen"/>
      <selection pane="bottomLeft"/>
    </sheetView>
  </sheetViews>
  <sheetFormatPr baseColWidth="10" defaultColWidth="8.83203125" defaultRowHeight="12" x14ac:dyDescent="0"/>
  <cols>
    <col min="1" max="1" width="12.6640625" customWidth="1"/>
    <col min="2" max="2" width="6.5" customWidth="1"/>
    <col min="3" max="3" width="5.6640625" customWidth="1"/>
    <col min="4" max="5" width="6.5" customWidth="1"/>
    <col min="6" max="6" width="6" customWidth="1"/>
    <col min="7" max="7" width="4.5" customWidth="1"/>
    <col min="8" max="8" width="5.33203125" customWidth="1"/>
  </cols>
  <sheetData>
    <row r="1" spans="1:11">
      <c r="A1" s="3" t="s">
        <v>99</v>
      </c>
      <c r="C1" s="82" t="s">
        <v>90</v>
      </c>
      <c r="D1" s="82" t="s">
        <v>100</v>
      </c>
      <c r="E1" s="82" t="s">
        <v>68</v>
      </c>
      <c r="F1" s="82" t="s">
        <v>77</v>
      </c>
      <c r="G1" s="82" t="s">
        <v>101</v>
      </c>
      <c r="H1" s="82" t="s">
        <v>71</v>
      </c>
    </row>
    <row r="2" spans="1:11">
      <c r="A2" t="str">
        <f>'[3]Cumulative Stats'!A139</f>
        <v>McInally</v>
      </c>
      <c r="B2" t="str">
        <f>'[3]Cumulative Stats'!B139</f>
        <v>Cin</v>
      </c>
      <c r="C2">
        <f>'[3]Cumulative Stats'!C139</f>
        <v>18</v>
      </c>
      <c r="D2">
        <f>'[3]Cumulative Stats'!D139</f>
        <v>823</v>
      </c>
      <c r="E2" s="11">
        <f>IF(C2=0,0,D2/C2)</f>
        <v>45.722222222222221</v>
      </c>
      <c r="F2">
        <f>'[3]Cumulative Stats'!F139</f>
        <v>60</v>
      </c>
      <c r="G2">
        <f>'[3]Cumulative Stats'!G139</f>
        <v>0</v>
      </c>
      <c r="H2">
        <f>'[3]Cumulative Stats'!H139</f>
        <v>0</v>
      </c>
      <c r="I2" s="14">
        <f>IF(C2&gt;2*PASSING!$B$1,1,0)</f>
        <v>1</v>
      </c>
      <c r="J2" s="4">
        <v>43.1</v>
      </c>
      <c r="K2" s="4">
        <f>+E2-J2</f>
        <v>2.62222222222222</v>
      </c>
    </row>
    <row r="3" spans="1:11">
      <c r="A3" s="14" t="str">
        <f>'[17]Cumulative Stats'!A136</f>
        <v>White,D</v>
      </c>
      <c r="B3" s="14" t="str">
        <f>'[17]Cumulative Stats'!B136</f>
        <v>Dal</v>
      </c>
      <c r="C3" s="14">
        <f>'[17]Cumulative Stats'!C136</f>
        <v>13</v>
      </c>
      <c r="D3" s="60">
        <f>'[17]Cumulative Stats'!D136</f>
        <v>554</v>
      </c>
      <c r="E3" s="11">
        <f>IF(C3=0,0,D3/C3)</f>
        <v>42.615384615384613</v>
      </c>
      <c r="F3" s="60">
        <f>'[17]Cumulative Stats'!F136</f>
        <v>58</v>
      </c>
      <c r="G3" s="60">
        <f>'[17]Cumulative Stats'!G136</f>
        <v>0</v>
      </c>
      <c r="H3" s="60">
        <f>'[17]Cumulative Stats'!H136</f>
        <v>0</v>
      </c>
      <c r="I3" s="14">
        <f>IF(C3&gt;2*PASSING!$B$1,1,0)</f>
        <v>1</v>
      </c>
      <c r="J3" s="4">
        <v>40.5</v>
      </c>
      <c r="K3" s="4">
        <f>+E3-J3</f>
        <v>2.1153846153846132</v>
      </c>
    </row>
    <row r="4" spans="1:11">
      <c r="A4" s="14" t="str">
        <f>'[22]Cumulative Stats'!A136</f>
        <v>Blanchard</v>
      </c>
      <c r="B4" s="14" t="str">
        <f>'[22]Cumulative Stats'!B136</f>
        <v>NO</v>
      </c>
      <c r="C4" s="14">
        <f>'[22]Cumulative Stats'!C136</f>
        <v>17</v>
      </c>
      <c r="D4" s="60">
        <f>'[22]Cumulative Stats'!D136</f>
        <v>712</v>
      </c>
      <c r="E4" s="11">
        <f>IF(C4=0,0,D4/C4)</f>
        <v>41.882352941176471</v>
      </c>
      <c r="F4" s="60">
        <f>'[22]Cumulative Stats'!F136</f>
        <v>55</v>
      </c>
      <c r="G4" s="60">
        <f>'[22]Cumulative Stats'!G136</f>
        <v>0</v>
      </c>
      <c r="H4" s="60">
        <f>'[22]Cumulative Stats'!H136</f>
        <v>0</v>
      </c>
      <c r="I4" s="14">
        <f>IF(C4&gt;2*PASSING!$B$1,1,0)</f>
        <v>1</v>
      </c>
      <c r="J4" s="4">
        <v>42</v>
      </c>
      <c r="K4" s="4">
        <f>+E4-J4</f>
        <v>-0.11764705882352899</v>
      </c>
    </row>
    <row r="5" spans="1:11">
      <c r="A5" s="14" t="str">
        <f>'[11]Cumulative Stats'!A138</f>
        <v>Guy</v>
      </c>
      <c r="B5" s="14" t="str">
        <f>'[11]Cumulative Stats'!B138</f>
        <v>Oak</v>
      </c>
      <c r="C5" s="14">
        <f>'[11]Cumulative Stats'!C138</f>
        <v>19</v>
      </c>
      <c r="D5" s="60">
        <f>'[11]Cumulative Stats'!D138</f>
        <v>791</v>
      </c>
      <c r="E5" s="11">
        <f>IF(C5=0,0,D5/C5)</f>
        <v>41.631578947368418</v>
      </c>
      <c r="F5" s="60">
        <f>'[11]Cumulative Stats'!F138</f>
        <v>54</v>
      </c>
      <c r="G5" s="60">
        <f>'[11]Cumulative Stats'!G138</f>
        <v>0</v>
      </c>
      <c r="H5" s="60">
        <f>'[11]Cumulative Stats'!H138</f>
        <v>0</v>
      </c>
      <c r="I5" s="14">
        <f>IF(C5&gt;2*PASSING!$B$1,1,0)</f>
        <v>1</v>
      </c>
      <c r="J5" s="4">
        <v>42.7</v>
      </c>
      <c r="K5" s="4">
        <f>+E5-J5</f>
        <v>-1.0684210526315852</v>
      </c>
    </row>
    <row r="6" spans="1:11">
      <c r="A6" s="14" t="str">
        <f>'[18]Cumulative Stats'!A140</f>
        <v>Skladany</v>
      </c>
      <c r="B6" s="14" t="str">
        <f>'[18]Cumulative Stats'!B140</f>
        <v>Det</v>
      </c>
      <c r="C6" s="14">
        <f>'[18]Cumulative Stats'!C140</f>
        <v>32</v>
      </c>
      <c r="D6" s="60">
        <f>'[18]Cumulative Stats'!D140</f>
        <v>1332</v>
      </c>
      <c r="E6" s="11">
        <f>IF(C6=0,0,D6/C6)</f>
        <v>41.625</v>
      </c>
      <c r="F6" s="60">
        <f>'[18]Cumulative Stats'!F140</f>
        <v>64</v>
      </c>
      <c r="G6" s="60">
        <f>'[18]Cumulative Stats'!G140</f>
        <v>1</v>
      </c>
      <c r="H6" s="60">
        <f>'[18]Cumulative Stats'!H140</f>
        <v>0</v>
      </c>
      <c r="I6" s="14">
        <f>IF(C6&gt;2*PASSING!$B$1,1,0)</f>
        <v>1</v>
      </c>
      <c r="J6" s="4">
        <v>42.5</v>
      </c>
      <c r="K6" s="4">
        <f>+E6-J6</f>
        <v>-0.875</v>
      </c>
    </row>
    <row r="7" spans="1:11">
      <c r="A7" s="14" t="str">
        <f>'[24]Cumulative Stats'!A141</f>
        <v>Engles</v>
      </c>
      <c r="B7" s="14" t="str">
        <f>'[24]Cumulative Stats'!B141</f>
        <v>Phi</v>
      </c>
      <c r="C7" s="14">
        <f>'[24]Cumulative Stats'!C141</f>
        <v>25</v>
      </c>
      <c r="D7" s="60">
        <f>'[24]Cumulative Stats'!D141</f>
        <v>1031</v>
      </c>
      <c r="E7" s="11">
        <f>IF(C7=0,0,D7/C7)</f>
        <v>41.24</v>
      </c>
      <c r="F7" s="60">
        <f>'[24]Cumulative Stats'!F141</f>
        <v>60</v>
      </c>
      <c r="G7" s="60">
        <f>'[24]Cumulative Stats'!G141</f>
        <v>1</v>
      </c>
      <c r="H7" s="60">
        <f>'[24]Cumulative Stats'!H141</f>
        <v>0</v>
      </c>
      <c r="I7" s="14">
        <f>IF(C7&gt;2*PASSING!$B$1,1,0)</f>
        <v>1</v>
      </c>
      <c r="J7" s="4">
        <v>39.6</v>
      </c>
      <c r="K7" s="4">
        <f>+E7-J7</f>
        <v>1.6400000000000006</v>
      </c>
    </row>
    <row r="8" spans="1:11">
      <c r="A8" s="14" t="str">
        <f>'[23]Cumulative Stats'!A140</f>
        <v>Jennings</v>
      </c>
      <c r="B8" s="14" t="str">
        <f>'[23]Cumulative Stats'!B140</f>
        <v>NYG</v>
      </c>
      <c r="C8" s="14">
        <f>'[23]Cumulative Stats'!C140</f>
        <v>23</v>
      </c>
      <c r="D8" s="60">
        <f>'[23]Cumulative Stats'!D140</f>
        <v>943</v>
      </c>
      <c r="E8" s="11">
        <f>IF(C8=0,0,D8/C8)</f>
        <v>41</v>
      </c>
      <c r="F8" s="60">
        <f>'[23]Cumulative Stats'!F140</f>
        <v>54</v>
      </c>
      <c r="G8" s="60">
        <f>'[23]Cumulative Stats'!G140</f>
        <v>0</v>
      </c>
      <c r="H8" s="60">
        <f>'[23]Cumulative Stats'!H140</f>
        <v>0</v>
      </c>
      <c r="I8" s="14">
        <f>IF(C8&gt;2*PASSING!$B$1,1,0)</f>
        <v>1</v>
      </c>
      <c r="J8" s="4">
        <v>42.1</v>
      </c>
      <c r="K8" s="4">
        <f>+E8-J8</f>
        <v>-1.1000000000000014</v>
      </c>
    </row>
    <row r="9" spans="1:11">
      <c r="A9" s="14" t="str">
        <f>'[28]Cumulative Stats'!A136</f>
        <v>Bragg</v>
      </c>
      <c r="B9" s="14" t="str">
        <f>'[28]Cumulative Stats'!B136</f>
        <v>Was</v>
      </c>
      <c r="C9" s="14">
        <f>'[28]Cumulative Stats'!C136</f>
        <v>23</v>
      </c>
      <c r="D9" s="60">
        <f>'[28]Cumulative Stats'!D136</f>
        <v>943</v>
      </c>
      <c r="E9" s="11">
        <f>IF(C9=0,0,D9/C9)</f>
        <v>41</v>
      </c>
      <c r="F9" s="60">
        <f>'[28]Cumulative Stats'!F136</f>
        <v>59</v>
      </c>
      <c r="G9" s="60">
        <f>'[28]Cumulative Stats'!G136</f>
        <v>2</v>
      </c>
      <c r="H9" s="60">
        <f>'[28]Cumulative Stats'!H136</f>
        <v>0</v>
      </c>
      <c r="I9" s="14">
        <f>IF(C9&gt;2*PASSING!$B$1,1,0)</f>
        <v>1</v>
      </c>
      <c r="J9" s="4">
        <v>39.4</v>
      </c>
      <c r="K9" s="4">
        <f>+E9-J9</f>
        <v>1.6000000000000014</v>
      </c>
    </row>
    <row r="10" spans="1:11">
      <c r="A10" s="14" t="str">
        <f>'[2]Cumulative Stats'!A137</f>
        <v>Jackson</v>
      </c>
      <c r="B10" s="14" t="str">
        <f>'[2]Cumulative Stats'!B137</f>
        <v>Buf</v>
      </c>
      <c r="C10" s="14">
        <f>'[2]Cumulative Stats'!C137</f>
        <v>28</v>
      </c>
      <c r="D10" s="60">
        <f>'[2]Cumulative Stats'!D137</f>
        <v>1141</v>
      </c>
      <c r="E10" s="11">
        <f>IF(C10=0,0,D10/C10)</f>
        <v>40.75</v>
      </c>
      <c r="F10" s="14">
        <f>'[2]Cumulative Stats'!F137</f>
        <v>60</v>
      </c>
      <c r="G10" s="14">
        <f>'[2]Cumulative Stats'!G137</f>
        <v>0</v>
      </c>
      <c r="H10" s="14">
        <f>'[2]Cumulative Stats'!H137</f>
        <v>0</v>
      </c>
      <c r="I10" s="14">
        <f>IF(C10&gt;2*PASSING!$B$1,1,0)</f>
        <v>1</v>
      </c>
      <c r="J10" s="4">
        <v>38.799999999999997</v>
      </c>
      <c r="K10" s="4">
        <f>+E10-J10</f>
        <v>1.9500000000000028</v>
      </c>
    </row>
    <row r="11" spans="1:11">
      <c r="A11" s="14" t="str">
        <f>'[27]Cumulative Stats'!A136</f>
        <v>Green</v>
      </c>
      <c r="B11" s="14" t="str">
        <f>'[27]Cumulative Stats'!B136</f>
        <v>TB</v>
      </c>
      <c r="C11" s="14">
        <f>'[27]Cumulative Stats'!C136</f>
        <v>29</v>
      </c>
      <c r="D11" s="60">
        <f>'[27]Cumulative Stats'!D136</f>
        <v>1154</v>
      </c>
      <c r="E11" s="11">
        <f>IF(C11=0,0,D11/C11)</f>
        <v>39.793103448275865</v>
      </c>
      <c r="F11" s="60">
        <f>'[27]Cumulative Stats'!F136</f>
        <v>54</v>
      </c>
      <c r="G11" s="60">
        <f>'[27]Cumulative Stats'!G136</f>
        <v>0</v>
      </c>
      <c r="H11" s="60">
        <f>'[27]Cumulative Stats'!H136</f>
        <v>0</v>
      </c>
      <c r="I11" s="14">
        <f>IF(C11&gt;2*PASSING!$B$1,1,0)</f>
        <v>1</v>
      </c>
      <c r="J11" s="4">
        <v>40.9</v>
      </c>
      <c r="K11" s="4">
        <f>+E11-J11</f>
        <v>-1.1068965517241338</v>
      </c>
    </row>
    <row r="12" spans="1:11">
      <c r="A12" s="14" t="str">
        <f>'[15]Cumulative Stats'!A136</f>
        <v>James</v>
      </c>
      <c r="B12" s="14" t="str">
        <f>'[15]Cumulative Stats'!B136</f>
        <v>Atl</v>
      </c>
      <c r="C12" s="14">
        <f>'[15]Cumulative Stats'!C136</f>
        <v>26</v>
      </c>
      <c r="D12" s="60">
        <f>'[15]Cumulative Stats'!D136</f>
        <v>1032</v>
      </c>
      <c r="E12" s="11">
        <f>IF(C12=0,0,D12/C12)</f>
        <v>39.692307692307693</v>
      </c>
      <c r="F12" s="14">
        <f>'[15]Cumulative Stats'!F136</f>
        <v>54</v>
      </c>
      <c r="G12" s="14">
        <f>'[15]Cumulative Stats'!G136</f>
        <v>0</v>
      </c>
      <c r="H12" s="14">
        <f>'[15]Cumulative Stats'!H136</f>
        <v>0</v>
      </c>
      <c r="I12" s="14">
        <f>IF(C12&gt;2*PASSING!$B$1,1,0)</f>
        <v>1</v>
      </c>
      <c r="J12" s="4">
        <v>38.799999999999997</v>
      </c>
      <c r="K12" s="4">
        <f>+E12-J12</f>
        <v>0.89230769230769624</v>
      </c>
    </row>
    <row r="13" spans="1:11">
      <c r="A13" s="14" t="str">
        <f>'[12]Cumulative Stats'!A136</f>
        <v>Colquitt</v>
      </c>
      <c r="B13" s="14" t="str">
        <f>'[12]Cumulative Stats'!B136</f>
        <v>Pit</v>
      </c>
      <c r="C13" s="14">
        <f>'[12]Cumulative Stats'!C136</f>
        <v>26</v>
      </c>
      <c r="D13" s="60">
        <f>'[12]Cumulative Stats'!D136</f>
        <v>1024</v>
      </c>
      <c r="E13" s="11">
        <f>IF(C13=0,0,D13/C13)</f>
        <v>39.384615384615387</v>
      </c>
      <c r="F13" s="60">
        <f>'[12]Cumulative Stats'!F136</f>
        <v>61</v>
      </c>
      <c r="G13" s="60">
        <f>'[12]Cumulative Stats'!G136</f>
        <v>0</v>
      </c>
      <c r="H13" s="60">
        <f>'[12]Cumulative Stats'!H136</f>
        <v>0</v>
      </c>
      <c r="I13" s="14">
        <f>IF(C13&gt;2*PASSING!$B$1,1,0)</f>
        <v>1</v>
      </c>
      <c r="J13" s="4">
        <v>40</v>
      </c>
      <c r="K13" s="4">
        <f>+E13-J13</f>
        <v>-0.6153846153846132</v>
      </c>
    </row>
    <row r="14" spans="1:11">
      <c r="A14" s="14" t="str">
        <f>'[7]Cumulative Stats'!A136</f>
        <v>Andrusyshyn</v>
      </c>
      <c r="B14" s="14" t="str">
        <f>'[7]Cumulative Stats'!B136</f>
        <v>KC</v>
      </c>
      <c r="C14" s="14">
        <f>'[7]Cumulative Stats'!C136</f>
        <v>16</v>
      </c>
      <c r="D14" s="60">
        <f>'[7]Cumulative Stats'!D136</f>
        <v>629</v>
      </c>
      <c r="E14" s="11">
        <f>IF(C14=0,0,D14/C14)</f>
        <v>39.3125</v>
      </c>
      <c r="F14" s="60">
        <f>'[7]Cumulative Stats'!F136</f>
        <v>54</v>
      </c>
      <c r="G14" s="60">
        <f>'[7]Cumulative Stats'!G136</f>
        <v>0</v>
      </c>
      <c r="H14" s="60">
        <f>'[7]Cumulative Stats'!H136</f>
        <v>0</v>
      </c>
      <c r="I14" s="14">
        <f>IF(C14&gt;2*PASSING!$B$1,1,0)</f>
        <v>1</v>
      </c>
      <c r="J14" s="4">
        <v>41.1</v>
      </c>
      <c r="K14" s="4">
        <f>+E14-J14</f>
        <v>-1.7875000000000014</v>
      </c>
    </row>
    <row r="15" spans="1:11">
      <c r="A15" s="14" t="str">
        <f>'[10]Cumulative Stats'!A136</f>
        <v>Ramsey</v>
      </c>
      <c r="B15" s="14" t="str">
        <f>'[10]Cumulative Stats'!B136</f>
        <v>NYJ</v>
      </c>
      <c r="C15" s="14">
        <f>'[10]Cumulative Stats'!C136</f>
        <v>22</v>
      </c>
      <c r="D15" s="60">
        <f>'[10]Cumulative Stats'!D136</f>
        <v>861</v>
      </c>
      <c r="E15" s="11">
        <f>IF(C15=0,0,D15/C15)</f>
        <v>39.136363636363633</v>
      </c>
      <c r="F15" s="60">
        <f>'[10]Cumulative Stats'!F136</f>
        <v>58</v>
      </c>
      <c r="G15" s="60">
        <f>'[10]Cumulative Stats'!G136</f>
        <v>0</v>
      </c>
      <c r="H15" s="60">
        <f>'[10]Cumulative Stats'!H136</f>
        <v>0</v>
      </c>
      <c r="I15" s="14">
        <f>IF(C15&gt;2*PASSING!$B$1,1,0)</f>
        <v>1</v>
      </c>
      <c r="J15" s="4">
        <v>40.1</v>
      </c>
      <c r="K15" s="4">
        <f>+E15-J15</f>
        <v>-0.96363636363636829</v>
      </c>
    </row>
    <row r="16" spans="1:11">
      <c r="A16" s="14" t="str">
        <f>'[5]Cumulative Stats'!A136</f>
        <v>Dilts</v>
      </c>
      <c r="B16" s="14" t="str">
        <f>'[5]Cumulative Stats'!B136</f>
        <v>Den</v>
      </c>
      <c r="C16" s="14">
        <f>'[5]Cumulative Stats'!C136</f>
        <v>23</v>
      </c>
      <c r="D16" s="60">
        <f>'[5]Cumulative Stats'!D136</f>
        <v>899</v>
      </c>
      <c r="E16" s="11">
        <f>IF(C16=0,0,D16/C16)</f>
        <v>39.086956521739133</v>
      </c>
      <c r="F16" s="60">
        <f>'[5]Cumulative Stats'!F136</f>
        <v>65</v>
      </c>
      <c r="G16" s="60">
        <f>'[5]Cumulative Stats'!G136</f>
        <v>0</v>
      </c>
      <c r="H16" s="60">
        <f>'[5]Cumulative Stats'!H136</f>
        <v>0</v>
      </c>
      <c r="I16" s="14">
        <f>IF(C16&gt;2*PASSING!$B$1,1,0)</f>
        <v>1</v>
      </c>
      <c r="J16" s="4">
        <v>36.4</v>
      </c>
      <c r="K16" s="4">
        <f>+E16-J16</f>
        <v>2.686956521739134</v>
      </c>
    </row>
    <row r="17" spans="1:11">
      <c r="A17" s="14" t="str">
        <f>'[6]Cumulative Stats'!A137</f>
        <v>Parsley</v>
      </c>
      <c r="B17" s="14" t="str">
        <f>'[6]Cumulative Stats'!B137</f>
        <v>Hou</v>
      </c>
      <c r="C17" s="14">
        <f>'[6]Cumulative Stats'!C137</f>
        <v>23</v>
      </c>
      <c r="D17" s="60">
        <f>'[6]Cumulative Stats'!D137</f>
        <v>871</v>
      </c>
      <c r="E17" s="11">
        <f>IF(C17=0,0,D17/C17)</f>
        <v>37.869565217391305</v>
      </c>
      <c r="F17" s="60">
        <f>'[6]Cumulative Stats'!F137</f>
        <v>54</v>
      </c>
      <c r="G17" s="60">
        <f>'[6]Cumulative Stats'!G137</f>
        <v>0</v>
      </c>
      <c r="H17" s="60">
        <f>'[6]Cumulative Stats'!H137</f>
        <v>0</v>
      </c>
      <c r="I17" s="14">
        <f>IF(C17&gt;2*PASSING!$B$1,1,0)</f>
        <v>1</v>
      </c>
      <c r="J17" s="4">
        <v>38.9</v>
      </c>
      <c r="K17" s="4">
        <f>+E17-J17</f>
        <v>-1.0304347826086939</v>
      </c>
    </row>
    <row r="18" spans="1:11">
      <c r="A18" s="14" t="str">
        <f>'[8]Cumulative Stats'!A136</f>
        <v>Roberts</v>
      </c>
      <c r="B18" s="14" t="str">
        <f>'[8]Cumulative Stats'!B136</f>
        <v>Mia</v>
      </c>
      <c r="C18" s="14">
        <f>'[8]Cumulative Stats'!C136</f>
        <v>17</v>
      </c>
      <c r="D18" s="60">
        <f>'[8]Cumulative Stats'!D136</f>
        <v>635</v>
      </c>
      <c r="E18" s="11">
        <f>IF(C18=0,0,D18/C18)</f>
        <v>37.352941176470587</v>
      </c>
      <c r="F18" s="60">
        <f>'[8]Cumulative Stats'!F136</f>
        <v>54</v>
      </c>
      <c r="G18" s="60">
        <f>'[8]Cumulative Stats'!G136</f>
        <v>0</v>
      </c>
      <c r="H18" s="60">
        <f>'[8]Cumulative Stats'!H136</f>
        <v>0</v>
      </c>
      <c r="I18" s="14">
        <f>IF(C18&gt;2*PASSING!$B$1,1,0)</f>
        <v>1</v>
      </c>
      <c r="J18" s="4">
        <v>40.299999999999997</v>
      </c>
      <c r="K18" s="4">
        <f>+E18-J18</f>
        <v>-2.9470588235294102</v>
      </c>
    </row>
    <row r="19" spans="1:11">
      <c r="A19" s="14" t="str">
        <f>'[16]Cumulative Stats'!A137</f>
        <v>Parsons</v>
      </c>
      <c r="B19" s="14" t="str">
        <f>'[16]Cumulative Stats'!B137</f>
        <v>Chi</v>
      </c>
      <c r="C19" s="14">
        <f>'[16]Cumulative Stats'!C137</f>
        <v>25</v>
      </c>
      <c r="D19" s="60">
        <f>'[16]Cumulative Stats'!D137</f>
        <v>932</v>
      </c>
      <c r="E19" s="11">
        <f>IF(C19=0,0,D19/C19)</f>
        <v>37.28</v>
      </c>
      <c r="F19" s="14">
        <f>'[16]Cumulative Stats'!F137</f>
        <v>60</v>
      </c>
      <c r="G19" s="14">
        <f>'[16]Cumulative Stats'!G137</f>
        <v>0</v>
      </c>
      <c r="H19" s="14">
        <f>'[16]Cumulative Stats'!H137</f>
        <v>0</v>
      </c>
      <c r="I19" s="14">
        <f>IF(C19&gt;2*PASSING!$B$1,1,0)</f>
        <v>1</v>
      </c>
      <c r="J19" s="4">
        <v>37</v>
      </c>
      <c r="K19" s="4">
        <f>+E19-J19</f>
        <v>0.28000000000000114</v>
      </c>
    </row>
    <row r="20" spans="1:11">
      <c r="A20" s="14" t="str">
        <f>'[19]Cumulative Stats'!A142</f>
        <v>Beverly</v>
      </c>
      <c r="B20" s="14" t="str">
        <f>'[19]Cumulative Stats'!B142</f>
        <v>GB</v>
      </c>
      <c r="C20" s="14">
        <f>'[19]Cumulative Stats'!C142</f>
        <v>22</v>
      </c>
      <c r="D20" s="14">
        <f>'[19]Cumulative Stats'!D142</f>
        <v>813</v>
      </c>
      <c r="E20" s="11">
        <f>IF(C20=0,0,D20/C20)</f>
        <v>36.954545454545453</v>
      </c>
      <c r="F20" s="14">
        <f>'[19]Cumulative Stats'!F142</f>
        <v>52</v>
      </c>
      <c r="G20" s="14">
        <f>'[19]Cumulative Stats'!G142</f>
        <v>0</v>
      </c>
      <c r="H20" s="14">
        <f>'[19]Cumulative Stats'!H142</f>
        <v>0</v>
      </c>
      <c r="I20" s="14">
        <f>IF(C20&gt;2*PASSING!$B$1,1,0)</f>
        <v>1</v>
      </c>
      <c r="J20" s="4">
        <v>35.5</v>
      </c>
      <c r="K20" s="4">
        <f>+E20-J20</f>
        <v>1.4545454545454533</v>
      </c>
    </row>
    <row r="21" spans="1:11">
      <c r="A21" s="14" t="str">
        <f>'[13]Cumulative Stats'!A148</f>
        <v>West</v>
      </c>
      <c r="B21" s="14" t="str">
        <f>'[13]Cumulative Stats'!B148</f>
        <v>SD</v>
      </c>
      <c r="C21" s="14">
        <f>'[13]Cumulative Stats'!C148</f>
        <v>18</v>
      </c>
      <c r="D21" s="60">
        <f>'[13]Cumulative Stats'!D148</f>
        <v>663</v>
      </c>
      <c r="E21" s="11">
        <f>IF(C21=0,0,D21/C21)</f>
        <v>36.833333333333336</v>
      </c>
      <c r="F21" s="60">
        <f>'[13]Cumulative Stats'!F148</f>
        <v>50</v>
      </c>
      <c r="G21" s="60">
        <f>'[13]Cumulative Stats'!G148</f>
        <v>0</v>
      </c>
      <c r="H21" s="60">
        <f>'[13]Cumulative Stats'!H148</f>
        <v>0</v>
      </c>
      <c r="I21" s="14">
        <f>IF(C21&gt;2*PASSING!$B$1,1,0)</f>
        <v>1</v>
      </c>
      <c r="J21" s="4">
        <v>37.299999999999997</v>
      </c>
      <c r="K21" s="4">
        <f>+E21-J21</f>
        <v>-0.46666666666666146</v>
      </c>
    </row>
    <row r="22" spans="1:11">
      <c r="A22" t="str">
        <f>'[14]Cumulative Stats'!A137</f>
        <v>Weaver</v>
      </c>
      <c r="B22" t="str">
        <f>'[14]Cumulative Stats'!B137</f>
        <v>Sea</v>
      </c>
      <c r="C22">
        <f>'[14]Cumulative Stats'!C137</f>
        <v>15</v>
      </c>
      <c r="D22">
        <f>'[14]Cumulative Stats'!D137</f>
        <v>551</v>
      </c>
      <c r="E22" s="11">
        <f>IF(C22=0,0,D22/C22)</f>
        <v>36.733333333333334</v>
      </c>
      <c r="F22">
        <f>'[14]Cumulative Stats'!F137</f>
        <v>52</v>
      </c>
      <c r="G22">
        <f>'[14]Cumulative Stats'!G137</f>
        <v>0</v>
      </c>
      <c r="H22">
        <f>'[14]Cumulative Stats'!H137</f>
        <v>0</v>
      </c>
      <c r="I22" s="14">
        <f>IF(C22&gt;2*PASSING!$B$1,1,0)</f>
        <v>1</v>
      </c>
      <c r="J22" s="4">
        <v>37</v>
      </c>
      <c r="K22" s="4">
        <f>+E22-J22</f>
        <v>-0.26666666666666572</v>
      </c>
    </row>
    <row r="23" spans="1:11">
      <c r="A23" s="14" t="str">
        <f>'[20]Cumulative Stats'!A140</f>
        <v>Walker</v>
      </c>
      <c r="B23" s="14" t="str">
        <f>'[20]Cumulative Stats'!B140</f>
        <v>LA</v>
      </c>
      <c r="C23" s="14">
        <f>'[20]Cumulative Stats'!C140</f>
        <v>22</v>
      </c>
      <c r="D23" s="60">
        <f>'[20]Cumulative Stats'!D140</f>
        <v>800</v>
      </c>
      <c r="E23" s="11">
        <f>IF(C23=0,0,D23/C23)</f>
        <v>36.363636363636367</v>
      </c>
      <c r="F23" s="60">
        <f>'[20]Cumulative Stats'!F140</f>
        <v>64</v>
      </c>
      <c r="G23" s="60">
        <f>'[20]Cumulative Stats'!G140</f>
        <v>0</v>
      </c>
      <c r="H23" s="60">
        <f>'[20]Cumulative Stats'!H140</f>
        <v>0</v>
      </c>
      <c r="I23" s="14">
        <f>IF(C23&gt;2*PASSING!$B$1,1,0)</f>
        <v>1</v>
      </c>
      <c r="J23" s="4">
        <v>37</v>
      </c>
      <c r="K23" s="4">
        <f>+E23-J23</f>
        <v>-0.63636363636363313</v>
      </c>
    </row>
    <row r="24" spans="1:11">
      <c r="A24" s="14" t="str">
        <f>'[4]Cumulative Stats'!A136</f>
        <v>Evans</v>
      </c>
      <c r="B24" s="14" t="str">
        <f>'[4]Cumulative Stats'!B136</f>
        <v>Cle</v>
      </c>
      <c r="C24" s="14">
        <f>'[4]Cumulative Stats'!C136</f>
        <v>20</v>
      </c>
      <c r="D24" s="60">
        <f>'[4]Cumulative Stats'!D136</f>
        <v>703</v>
      </c>
      <c r="E24" s="11">
        <f>IF(C24=0,0,D24/C24)</f>
        <v>35.15</v>
      </c>
      <c r="F24" s="60">
        <f>'[4]Cumulative Stats'!F136</f>
        <v>74</v>
      </c>
      <c r="G24" s="60">
        <f>'[4]Cumulative Stats'!G136</f>
        <v>0</v>
      </c>
      <c r="H24" s="60">
        <f>'[4]Cumulative Stats'!H136</f>
        <v>0</v>
      </c>
      <c r="I24" s="14">
        <f>IF(C24&gt;2*PASSING!$B$1,1,0)</f>
        <v>1</v>
      </c>
      <c r="J24" s="4">
        <v>39.1</v>
      </c>
      <c r="K24" s="4">
        <f>+E24-J24</f>
        <v>-3.9500000000000028</v>
      </c>
    </row>
    <row r="25" spans="1:11">
      <c r="A25" s="14" t="str">
        <f>'[25]Cumulative Stats'!A146</f>
        <v>Little</v>
      </c>
      <c r="B25" s="14" t="str">
        <f>'[25]Cumulative Stats'!B146</f>
        <v>StL</v>
      </c>
      <c r="C25" s="14">
        <f>'[25]Cumulative Stats'!C146</f>
        <v>25</v>
      </c>
      <c r="D25" s="60">
        <f>'[25]Cumulative Stats'!D146</f>
        <v>868</v>
      </c>
      <c r="E25" s="11">
        <f>IF(C25=0,0,D25/C25)</f>
        <v>34.72</v>
      </c>
      <c r="F25" s="60">
        <f>'[25]Cumulative Stats'!F146</f>
        <v>45</v>
      </c>
      <c r="G25" s="60">
        <f>'[25]Cumulative Stats'!G146</f>
        <v>0</v>
      </c>
      <c r="H25" s="60">
        <f>'[25]Cumulative Stats'!H146</f>
        <v>0</v>
      </c>
      <c r="I25" s="14">
        <f>IF(C25&gt;2*PASSING!$B$1,1,0)</f>
        <v>1</v>
      </c>
      <c r="J25" s="4">
        <v>38</v>
      </c>
      <c r="K25" s="4">
        <f>+E25-J25</f>
        <v>-3.2800000000000011</v>
      </c>
    </row>
    <row r="26" spans="1:11">
      <c r="A26" s="78" t="s">
        <v>241</v>
      </c>
      <c r="B26" s="14" t="s">
        <v>240</v>
      </c>
      <c r="C26" s="14">
        <f>+$C$48</f>
        <v>27</v>
      </c>
      <c r="D26" s="14">
        <f>+$D$48</f>
        <v>922</v>
      </c>
      <c r="E26" s="11">
        <f>IF(C26=0,0,D26/C26)</f>
        <v>34.148148148148145</v>
      </c>
      <c r="F26" s="14">
        <f>+$F$48</f>
        <v>54</v>
      </c>
      <c r="G26" s="14">
        <f>+$G$48</f>
        <v>1</v>
      </c>
      <c r="H26" s="14">
        <f>+$H$48</f>
        <v>0</v>
      </c>
      <c r="I26" s="14">
        <f>IF(C26&gt;2*PASSING!$B$1,1,0)</f>
        <v>1</v>
      </c>
      <c r="J26" s="4">
        <v>36.799999999999997</v>
      </c>
      <c r="K26" s="4">
        <f>+E26-J26</f>
        <v>-2.6518518518518519</v>
      </c>
    </row>
    <row r="27" spans="1:11">
      <c r="A27" s="14" t="str">
        <f>'[1]Cumulative Stats'!A136</f>
        <v>Lee,D</v>
      </c>
      <c r="B27" s="14" t="str">
        <f>'[1]Cumulative Stats'!B136</f>
        <v>Bal</v>
      </c>
      <c r="C27" s="14">
        <f>'[1]Cumulative Stats'!C136</f>
        <v>16</v>
      </c>
      <c r="D27" s="60">
        <f>'[1]Cumulative Stats'!D136</f>
        <v>531</v>
      </c>
      <c r="E27" s="11">
        <f>IF(C27=0,0,D27/C27)</f>
        <v>33.1875</v>
      </c>
      <c r="F27" s="14">
        <f>'[1]Cumulative Stats'!F136</f>
        <v>46</v>
      </c>
      <c r="G27" s="14">
        <f>'[1]Cumulative Stats'!G136</f>
        <v>0</v>
      </c>
      <c r="H27" s="14">
        <f>'[1]Cumulative Stats'!H136</f>
        <v>0</v>
      </c>
      <c r="I27" s="14">
        <f>IF(C27&gt;2*PASSING!$B$1,1,0)</f>
        <v>1</v>
      </c>
      <c r="J27" s="4">
        <v>38.200000000000003</v>
      </c>
      <c r="K27" s="4">
        <f>+E27-J27</f>
        <v>-5.0125000000000028</v>
      </c>
    </row>
    <row r="28" spans="1:11">
      <c r="A28" s="14" t="str">
        <f>'[26]Cumulative Stats'!A138</f>
        <v>Connell</v>
      </c>
      <c r="B28" s="14" t="str">
        <f>'[26]Cumulative Stats'!B138</f>
        <v>SF</v>
      </c>
      <c r="C28" s="14">
        <f>'[26]Cumulative Stats'!C138</f>
        <v>23</v>
      </c>
      <c r="D28" s="60">
        <f>'[26]Cumulative Stats'!D138</f>
        <v>750</v>
      </c>
      <c r="E28" s="11">
        <f>IF(C28=0,0,D28/C28)</f>
        <v>32.608695652173914</v>
      </c>
      <c r="F28" s="60">
        <f>'[26]Cumulative Stats'!F138</f>
        <v>64</v>
      </c>
      <c r="G28" s="60">
        <f>'[26]Cumulative Stats'!G138</f>
        <v>1</v>
      </c>
      <c r="H28" s="60">
        <f>'[26]Cumulative Stats'!H138</f>
        <v>0</v>
      </c>
      <c r="I28" s="14">
        <f>IF(C28&gt;2*PASSING!$B$1,1,0)</f>
        <v>1</v>
      </c>
      <c r="J28" s="4">
        <v>37.299999999999997</v>
      </c>
      <c r="K28" s="4">
        <f>+E28-J28</f>
        <v>-4.6913043478260832</v>
      </c>
    </row>
    <row r="29" spans="1:11">
      <c r="A29" s="14" t="str">
        <f>'[9]Cumulative Stats'!A137</f>
        <v>Wilson</v>
      </c>
      <c r="B29" s="14" t="str">
        <f>'[9]Cumulative Stats'!B137</f>
        <v>NE</v>
      </c>
      <c r="C29" s="14">
        <f>'[9]Cumulative Stats'!C137</f>
        <v>8</v>
      </c>
      <c r="D29" s="60">
        <f>'[9]Cumulative Stats'!D137</f>
        <v>275</v>
      </c>
      <c r="E29" s="11">
        <f>IF(C29=0,0,D29/C29)</f>
        <v>34.375</v>
      </c>
      <c r="F29" s="60">
        <f>'[9]Cumulative Stats'!F137</f>
        <v>47</v>
      </c>
      <c r="G29" s="60">
        <f>'[9]Cumulative Stats'!G137</f>
        <v>0</v>
      </c>
      <c r="H29" s="60">
        <f>'[9]Cumulative Stats'!H137</f>
        <v>0</v>
      </c>
      <c r="I29" s="14">
        <f>IF(C29&gt;2*PASSING!$B$1,1,0)</f>
        <v>0</v>
      </c>
      <c r="J29" s="4">
        <v>35.6</v>
      </c>
      <c r="K29" s="4">
        <f>+E29-J29</f>
        <v>-1.2250000000000014</v>
      </c>
    </row>
    <row r="30" spans="1:11">
      <c r="A30" s="14" t="str">
        <f>'[9]Cumulative Stats'!A136</f>
        <v>Patrick</v>
      </c>
      <c r="B30" s="14" t="str">
        <f>'[9]Cumulative Stats'!B136</f>
        <v>NE</v>
      </c>
      <c r="C30" s="14">
        <f>'[9]Cumulative Stats'!C136</f>
        <v>5</v>
      </c>
      <c r="D30" s="60">
        <f>'[9]Cumulative Stats'!D136</f>
        <v>161</v>
      </c>
      <c r="E30" s="11">
        <f>IF(C30=0,0,D30/C30)</f>
        <v>32.200000000000003</v>
      </c>
      <c r="F30" s="60">
        <f>'[9]Cumulative Stats'!F136</f>
        <v>45</v>
      </c>
      <c r="G30" s="60">
        <f>'[9]Cumulative Stats'!G136</f>
        <v>0</v>
      </c>
      <c r="H30" s="60">
        <f>'[9]Cumulative Stats'!H136</f>
        <v>0</v>
      </c>
      <c r="I30" s="14">
        <f>IF(C30&gt;2*PASSING!$B$1,1,0)</f>
        <v>0</v>
      </c>
      <c r="J30" s="4">
        <v>30.9</v>
      </c>
      <c r="K30" s="4">
        <f>+E30-J30</f>
        <v>1.3000000000000043</v>
      </c>
    </row>
    <row r="31" spans="1:11">
      <c r="A31" t="str">
        <f>'[3]Cumulative Stats'!A138</f>
        <v>Bahr</v>
      </c>
      <c r="B31" t="str">
        <f>'[3]Cumulative Stats'!B138</f>
        <v>Cin</v>
      </c>
      <c r="C31">
        <f>'[3]Cumulative Stats'!C138</f>
        <v>1</v>
      </c>
      <c r="D31">
        <f>'[3]Cumulative Stats'!D138</f>
        <v>23</v>
      </c>
      <c r="E31" s="11">
        <f>IF(C31=0,0,D31/C31)</f>
        <v>23</v>
      </c>
      <c r="F31">
        <f>'[3]Cumulative Stats'!F138</f>
        <v>23</v>
      </c>
      <c r="G31">
        <f>'[3]Cumulative Stats'!G138</f>
        <v>0</v>
      </c>
      <c r="H31">
        <f>'[3]Cumulative Stats'!H138</f>
        <v>0</v>
      </c>
      <c r="I31" s="14">
        <f>IF(C31&gt;2*PASSING!$B$1,1,0)</f>
        <v>0</v>
      </c>
      <c r="J31" s="4">
        <v>27</v>
      </c>
      <c r="K31" s="4">
        <f>+E31-J31</f>
        <v>-4</v>
      </c>
    </row>
    <row r="32" spans="1:11">
      <c r="A32" s="14" t="str">
        <f>'[25]Cumulative Stats'!A145</f>
        <v>Bakken</v>
      </c>
      <c r="B32" s="14" t="str">
        <f>'[25]Cumulative Stats'!B145</f>
        <v>StL</v>
      </c>
      <c r="C32" s="14">
        <f>'[25]Cumulative Stats'!C145</f>
        <v>0</v>
      </c>
      <c r="D32" s="60">
        <f>'[25]Cumulative Stats'!D145</f>
        <v>0</v>
      </c>
      <c r="E32" s="11">
        <f>IF(C32=0,0,D32/C32)</f>
        <v>0</v>
      </c>
      <c r="F32" s="60">
        <f>'[25]Cumulative Stats'!F145</f>
        <v>0</v>
      </c>
      <c r="G32" s="60">
        <f>'[25]Cumulative Stats'!G145</f>
        <v>0</v>
      </c>
      <c r="H32" s="60">
        <f>'[25]Cumulative Stats'!H145</f>
        <v>0</v>
      </c>
      <c r="I32" s="14">
        <f>IF(C32&gt;2*PASSING!$B$1,1,0)</f>
        <v>0</v>
      </c>
      <c r="J32" s="4">
        <v>36.799999999999997</v>
      </c>
      <c r="K32" s="4">
        <f>+E32-J32</f>
        <v>-36.799999999999997</v>
      </c>
    </row>
    <row r="33" spans="1:11">
      <c r="A33" s="14" t="str">
        <f>'[21]Cumulative Stats'!A136</f>
        <v>Coleman</v>
      </c>
      <c r="B33" s="14" t="str">
        <f>'[21]Cumulative Stats'!B136</f>
        <v>Min</v>
      </c>
      <c r="C33" s="14">
        <f>'[21]Cumulative Stats'!C136</f>
        <v>0</v>
      </c>
      <c r="D33" s="60">
        <f>'[21]Cumulative Stats'!D136</f>
        <v>0</v>
      </c>
      <c r="E33" s="11">
        <f>IF(C33=0,0,D33/C33)</f>
        <v>0</v>
      </c>
      <c r="F33" s="60">
        <f>'[21]Cumulative Stats'!F136</f>
        <v>0</v>
      </c>
      <c r="G33" s="60">
        <f>'[21]Cumulative Stats'!G136</f>
        <v>0</v>
      </c>
      <c r="H33" s="60">
        <f>'[21]Cumulative Stats'!H136</f>
        <v>0</v>
      </c>
      <c r="I33" s="14">
        <f>IF(C33&gt;2*PASSING!$B$1,1,0)</f>
        <v>0</v>
      </c>
      <c r="J33" s="4">
        <v>39</v>
      </c>
      <c r="K33" s="4">
        <f>+E33-J33</f>
        <v>-39</v>
      </c>
    </row>
    <row r="34" spans="1:11">
      <c r="A34" t="str">
        <f>'[14]Cumulative Stats'!A136</f>
        <v>Herrera</v>
      </c>
      <c r="B34" t="str">
        <f>'[14]Cumulative Stats'!B136</f>
        <v>Sea</v>
      </c>
      <c r="C34">
        <f>'[14]Cumulative Stats'!C136</f>
        <v>0</v>
      </c>
      <c r="D34">
        <f>'[14]Cumulative Stats'!D136</f>
        <v>0</v>
      </c>
      <c r="E34" s="11">
        <f>IF(C34=0,0,D34/C34)</f>
        <v>0</v>
      </c>
      <c r="F34">
        <f>'[14]Cumulative Stats'!F136</f>
        <v>0</v>
      </c>
      <c r="G34">
        <f>'[14]Cumulative Stats'!G136</f>
        <v>0</v>
      </c>
      <c r="H34">
        <f>'[14]Cumulative Stats'!H136</f>
        <v>0</v>
      </c>
      <c r="I34" s="14">
        <f>IF(C34&gt;2*PASSING!$B$1,1,0)</f>
        <v>0</v>
      </c>
      <c r="J34" s="4">
        <v>24.3</v>
      </c>
      <c r="K34" s="4">
        <f>+E34-J34</f>
        <v>-24.3</v>
      </c>
    </row>
    <row r="35" spans="1:11">
      <c r="A35" s="14" t="str">
        <f>'[24]Cumulative Stats'!A142</f>
        <v>Michel</v>
      </c>
      <c r="B35" s="14" t="str">
        <f>'[24]Cumulative Stats'!B142</f>
        <v>Phi</v>
      </c>
      <c r="C35" s="14">
        <f>'[24]Cumulative Stats'!C142</f>
        <v>0</v>
      </c>
      <c r="D35" s="60">
        <f>'[24]Cumulative Stats'!D142</f>
        <v>0</v>
      </c>
      <c r="E35" s="11">
        <f>IF(C35=0,0,D35/C35)</f>
        <v>0</v>
      </c>
      <c r="F35" s="60">
        <f>'[24]Cumulative Stats'!F142</f>
        <v>0</v>
      </c>
      <c r="G35" s="60">
        <f>'[24]Cumulative Stats'!G142</f>
        <v>0</v>
      </c>
      <c r="H35" s="60">
        <f>'[24]Cumulative Stats'!H142</f>
        <v>0</v>
      </c>
      <c r="I35" s="14">
        <f>IF(C35&gt;2*PASSING!$B$1,1,0)</f>
        <v>0</v>
      </c>
      <c r="J35" s="4">
        <v>35.799999999999997</v>
      </c>
      <c r="K35" s="4">
        <f>+E35-J35</f>
        <v>-35.799999999999997</v>
      </c>
    </row>
    <row r="36" spans="1:11">
      <c r="A36" s="78"/>
      <c r="B36" s="14"/>
      <c r="C36" s="14"/>
      <c r="D36" s="60"/>
      <c r="E36" s="11">
        <f t="shared" ref="E36" si="0">IF(C36=0,0,D36/C36)</f>
        <v>0</v>
      </c>
      <c r="F36" s="60"/>
      <c r="G36" s="60"/>
      <c r="H36" s="60"/>
      <c r="I36" s="14">
        <f>IF(C36&gt;2*PASSING!$B$1,1,0)</f>
        <v>0</v>
      </c>
      <c r="J36" s="4">
        <v>0</v>
      </c>
      <c r="K36" s="4">
        <f t="shared" ref="K36" si="1">+E36-J36</f>
        <v>0</v>
      </c>
    </row>
    <row r="37" spans="1:11">
      <c r="A37" s="14"/>
      <c r="B37" s="14"/>
      <c r="C37" s="14"/>
      <c r="D37" s="60"/>
      <c r="E37" s="11">
        <f t="shared" ref="E37" si="2">IF(C37=0,0,D37/C37)</f>
        <v>0</v>
      </c>
      <c r="F37" s="14"/>
      <c r="G37" s="14"/>
      <c r="H37" s="14"/>
      <c r="I37" s="14">
        <f>IF(C37&gt;2*PASSING!$B$1,1,0)</f>
        <v>0</v>
      </c>
      <c r="J37" s="4">
        <v>0</v>
      </c>
      <c r="K37" s="4">
        <f t="shared" ref="K37" si="3">+E37-J37</f>
        <v>0</v>
      </c>
    </row>
    <row r="38" spans="1:11">
      <c r="A38" s="14" t="s">
        <v>206</v>
      </c>
      <c r="B38" s="14"/>
      <c r="C38" s="14"/>
      <c r="D38" s="60"/>
      <c r="E38" s="11">
        <f t="shared" ref="E38:E42" si="4">IF(C38=0,0,D38/C38)</f>
        <v>0</v>
      </c>
      <c r="F38" s="14"/>
      <c r="G38" s="14"/>
      <c r="H38" s="14"/>
      <c r="I38" s="14">
        <f>IF(C38&gt;2*PASSING!$B$1,1,0)</f>
        <v>0</v>
      </c>
      <c r="J38" s="4">
        <v>0</v>
      </c>
      <c r="K38" s="4">
        <f t="shared" ref="K38:K42" si="5">+E38-J38</f>
        <v>0</v>
      </c>
    </row>
    <row r="39" spans="1:11">
      <c r="A39" s="14"/>
      <c r="B39" s="14"/>
      <c r="C39" s="14"/>
      <c r="D39" s="60"/>
      <c r="E39" s="11">
        <f t="shared" si="4"/>
        <v>0</v>
      </c>
      <c r="F39" s="14"/>
      <c r="G39" s="14"/>
      <c r="H39" s="14"/>
      <c r="I39" s="14">
        <f>IF(C39&gt;2*PASSING!$B$1,1,0)</f>
        <v>0</v>
      </c>
      <c r="J39" s="4">
        <v>0</v>
      </c>
      <c r="K39" s="4">
        <f t="shared" si="5"/>
        <v>0</v>
      </c>
    </row>
    <row r="40" spans="1:11">
      <c r="A40" s="14"/>
      <c r="B40" s="14"/>
      <c r="C40" s="14"/>
      <c r="D40" s="60"/>
      <c r="E40" s="11">
        <f t="shared" si="4"/>
        <v>0</v>
      </c>
      <c r="F40" s="14"/>
      <c r="G40" s="14"/>
      <c r="H40" s="14"/>
      <c r="I40" s="14">
        <f>IF(C40&gt;2*PASSING!$B$1,1,0)</f>
        <v>0</v>
      </c>
      <c r="J40" s="4">
        <v>0</v>
      </c>
      <c r="K40" s="4">
        <f t="shared" si="5"/>
        <v>0</v>
      </c>
    </row>
    <row r="41" spans="1:11">
      <c r="A41" s="14"/>
      <c r="B41" s="14"/>
      <c r="C41" s="14"/>
      <c r="D41" s="60"/>
      <c r="E41" s="11">
        <f t="shared" si="4"/>
        <v>0</v>
      </c>
      <c r="F41" s="14"/>
      <c r="G41" s="14"/>
      <c r="H41" s="14"/>
      <c r="I41" s="14">
        <f>IF(C41&gt;2*PASSING!$B$1,1,0)</f>
        <v>0</v>
      </c>
      <c r="J41" s="4">
        <v>0</v>
      </c>
      <c r="K41" s="4">
        <f t="shared" si="5"/>
        <v>0</v>
      </c>
    </row>
    <row r="42" spans="1:11">
      <c r="A42" s="14"/>
      <c r="B42" s="14"/>
      <c r="C42" s="14"/>
      <c r="D42" s="60"/>
      <c r="E42" s="11">
        <f t="shared" si="4"/>
        <v>0</v>
      </c>
      <c r="F42" s="14"/>
      <c r="G42" s="14"/>
      <c r="H42" s="14"/>
      <c r="I42" s="14">
        <f>IF(C42&gt;2*PASSING!$B$1,1,0)</f>
        <v>0</v>
      </c>
      <c r="J42" s="4">
        <v>0</v>
      </c>
      <c r="K42" s="4">
        <f t="shared" si="5"/>
        <v>0</v>
      </c>
    </row>
    <row r="45" spans="1:11">
      <c r="A45" s="3" t="s">
        <v>180</v>
      </c>
    </row>
    <row r="46" spans="1:11">
      <c r="A46" s="78" t="str">
        <f>'[21]Cumulative Stats'!A137</f>
        <v>Wood</v>
      </c>
      <c r="B46" s="78" t="str">
        <f>'[21]Cumulative Stats'!B137</f>
        <v>Min</v>
      </c>
      <c r="C46" s="78">
        <f>'[21]Cumulative Stats'!C137</f>
        <v>27</v>
      </c>
      <c r="D46" s="78">
        <f>'[21]Cumulative Stats'!D137</f>
        <v>922</v>
      </c>
      <c r="E46" s="11">
        <f t="shared" ref="E46:E47" si="6">IF(C46=0,0,D46/C46)</f>
        <v>34.148148148148145</v>
      </c>
      <c r="F46" s="78">
        <f>'[21]Cumulative Stats'!F137</f>
        <v>54</v>
      </c>
      <c r="G46" s="78">
        <f>'[21]Cumulative Stats'!G137</f>
        <v>1</v>
      </c>
      <c r="H46" s="78">
        <f>'[21]Cumulative Stats'!H137</f>
        <v>0</v>
      </c>
      <c r="J46" s="4">
        <v>35.5</v>
      </c>
      <c r="K46" s="4">
        <f t="shared" ref="K46:K47" si="7">+E46-J46</f>
        <v>-1.3518518518518547</v>
      </c>
    </row>
    <row r="47" spans="1:11">
      <c r="A47" s="78" t="str">
        <f>'[25]Cumulative Stats'!A147</f>
        <v>Wood</v>
      </c>
      <c r="B47" s="78" t="str">
        <f>'[25]Cumulative Stats'!B147</f>
        <v>StL</v>
      </c>
      <c r="C47" s="78">
        <f>'[25]Cumulative Stats'!C147</f>
        <v>0</v>
      </c>
      <c r="D47" s="78">
        <f>'[25]Cumulative Stats'!D147</f>
        <v>0</v>
      </c>
      <c r="E47" s="11">
        <f t="shared" si="6"/>
        <v>0</v>
      </c>
      <c r="F47" s="78">
        <f>'[25]Cumulative Stats'!F147</f>
        <v>0</v>
      </c>
      <c r="G47" s="78">
        <f>'[25]Cumulative Stats'!G147</f>
        <v>0</v>
      </c>
      <c r="H47" s="78">
        <f>'[25]Cumulative Stats'!H147</f>
        <v>0</v>
      </c>
      <c r="J47" s="4">
        <v>37.6</v>
      </c>
      <c r="K47" s="4">
        <f t="shared" si="7"/>
        <v>-37.6</v>
      </c>
    </row>
    <row r="48" spans="1:11">
      <c r="C48">
        <f>SUM(C46:C47)</f>
        <v>27</v>
      </c>
      <c r="D48">
        <f>SUM(D46:D47)</f>
        <v>922</v>
      </c>
      <c r="F48">
        <f>MAX(F46:F47)</f>
        <v>54</v>
      </c>
      <c r="G48">
        <f>SUM(G46:G47)</f>
        <v>1</v>
      </c>
      <c r="H48">
        <f>SUM(H46:H47)</f>
        <v>0</v>
      </c>
    </row>
  </sheetData>
  <sortState ref="A2:K35">
    <sortCondition descending="1" ref="I2:I35"/>
    <sortCondition descending="1" ref="E2:E35"/>
  </sortState>
  <phoneticPr fontId="2" type="noConversion"/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zoomScale="125" zoomScaleNormal="125" zoomScalePageLayoutView="125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2" x14ac:dyDescent="0"/>
  <cols>
    <col min="1" max="1" width="13.1640625" customWidth="1"/>
    <col min="2" max="2" width="8.6640625" customWidth="1"/>
    <col min="3" max="3" width="5" customWidth="1"/>
    <col min="4" max="4" width="4.83203125" customWidth="1"/>
    <col min="5" max="5" width="5.6640625" customWidth="1"/>
    <col min="6" max="6" width="5.83203125" customWidth="1"/>
    <col min="7" max="7" width="6.33203125" customWidth="1"/>
    <col min="8" max="8" width="5.1640625" customWidth="1"/>
    <col min="9" max="9" width="5.33203125" customWidth="1"/>
  </cols>
  <sheetData>
    <row r="1" spans="1:15">
      <c r="A1" s="3" t="s">
        <v>102</v>
      </c>
      <c r="C1" s="8" t="s">
        <v>90</v>
      </c>
      <c r="D1" s="8" t="s">
        <v>103</v>
      </c>
      <c r="E1" s="8" t="s">
        <v>100</v>
      </c>
      <c r="F1" s="8" t="s">
        <v>68</v>
      </c>
      <c r="G1" s="8" t="s">
        <v>77</v>
      </c>
      <c r="H1" s="8" t="s">
        <v>70</v>
      </c>
      <c r="I1" s="8" t="s">
        <v>71</v>
      </c>
      <c r="M1" s="3" t="s">
        <v>189</v>
      </c>
      <c r="N1" s="3"/>
    </row>
    <row r="2" spans="1:15">
      <c r="A2" s="14" t="str">
        <f>'[8]Cumulative Stats'!A116</f>
        <v>Cefalo</v>
      </c>
      <c r="B2" s="14" t="str">
        <f>'[8]Cumulative Stats'!B116</f>
        <v>Mia</v>
      </c>
      <c r="C2" s="14">
        <f>'[8]Cumulative Stats'!C116</f>
        <v>7</v>
      </c>
      <c r="D2" s="14">
        <f>'[8]Cumulative Stats'!D116</f>
        <v>0</v>
      </c>
      <c r="E2" s="14">
        <f>'[8]Cumulative Stats'!E116</f>
        <v>117</v>
      </c>
      <c r="F2" s="11">
        <f>IF(C2=0,0,E2/C2)</f>
        <v>16.714285714285715</v>
      </c>
      <c r="G2" s="14">
        <f>'[8]Cumulative Stats'!G116</f>
        <v>33</v>
      </c>
      <c r="H2" s="14">
        <f>'[8]Cumulative Stats'!H116</f>
        <v>0</v>
      </c>
      <c r="I2" s="14">
        <f>'[8]Cumulative Stats'!I116</f>
        <v>0</v>
      </c>
      <c r="J2" s="14">
        <f>IF(C2&gt;=PASSING!$B$1,1,0)</f>
        <v>1</v>
      </c>
      <c r="K2">
        <f>IF(C2&gt;0,1,0)</f>
        <v>1</v>
      </c>
      <c r="M2" s="3" t="s">
        <v>173</v>
      </c>
      <c r="N2" s="3" t="s">
        <v>174</v>
      </c>
    </row>
    <row r="3" spans="1:15">
      <c r="A3" s="14" t="str">
        <f>'[10]Cumulative Stats'!A115</f>
        <v>Harper</v>
      </c>
      <c r="B3" s="14" t="str">
        <f>'[10]Cumulative Stats'!B115</f>
        <v>NYJ</v>
      </c>
      <c r="C3" s="14">
        <f>'[10]Cumulative Stats'!C115</f>
        <v>11</v>
      </c>
      <c r="D3" s="14">
        <f>'[10]Cumulative Stats'!D115</f>
        <v>4</v>
      </c>
      <c r="E3" s="14">
        <f>'[10]Cumulative Stats'!E115</f>
        <v>173</v>
      </c>
      <c r="F3" s="11">
        <f>IF(C3=0,0,E3/C3)</f>
        <v>15.727272727272727</v>
      </c>
      <c r="G3" s="14">
        <f>'[10]Cumulative Stats'!G115</f>
        <v>61</v>
      </c>
      <c r="H3" s="14">
        <f>'[10]Cumulative Stats'!H115</f>
        <v>1</v>
      </c>
      <c r="I3" s="14">
        <f>'[10]Cumulative Stats'!I115</f>
        <v>0</v>
      </c>
      <c r="J3" s="14">
        <f>IF(C3&gt;=PASSING!$B$1,1,0)</f>
        <v>1</v>
      </c>
      <c r="K3">
        <f>IF(C3&gt;0,1,0)</f>
        <v>1</v>
      </c>
      <c r="M3">
        <f>SUM(D2:D95)</f>
        <v>66</v>
      </c>
      <c r="N3">
        <v>315</v>
      </c>
    </row>
    <row r="4" spans="1:15">
      <c r="A4" s="14" t="str">
        <f>'[9]Cumulative Stats'!A117</f>
        <v>Morgan</v>
      </c>
      <c r="B4" s="14" t="str">
        <f>'[9]Cumulative Stats'!B117</f>
        <v>NE</v>
      </c>
      <c r="C4" s="14">
        <f>'[9]Cumulative Stats'!C117</f>
        <v>7</v>
      </c>
      <c r="D4" s="14">
        <f>'[9]Cumulative Stats'!D117</f>
        <v>0</v>
      </c>
      <c r="E4" s="14">
        <f>'[9]Cumulative Stats'!E117</f>
        <v>98</v>
      </c>
      <c r="F4" s="11">
        <f>IF(C4=0,0,E4/C4)</f>
        <v>14</v>
      </c>
      <c r="G4" s="14">
        <f>'[9]Cumulative Stats'!G117</f>
        <v>48</v>
      </c>
      <c r="H4" s="14">
        <f>'[9]Cumulative Stats'!H117</f>
        <v>0</v>
      </c>
      <c r="I4" s="14">
        <f>'[9]Cumulative Stats'!I117</f>
        <v>1</v>
      </c>
      <c r="J4" s="14">
        <f>IF(C4&gt;=PASSING!$B$1,1,0)</f>
        <v>1</v>
      </c>
      <c r="K4">
        <f>IF(C4&gt;0,1,0)</f>
        <v>1</v>
      </c>
      <c r="M4" s="18">
        <f>+M3/'TEAM OFFENSE'!D1</f>
        <v>2.3571428571428572</v>
      </c>
      <c r="N4" s="18">
        <f>+N3/112</f>
        <v>2.8125</v>
      </c>
      <c r="O4" t="s">
        <v>190</v>
      </c>
    </row>
    <row r="5" spans="1:15">
      <c r="A5" s="14" t="str">
        <f>'[17]Cumulative Stats'!A116</f>
        <v>Johnson</v>
      </c>
      <c r="B5" s="14" t="str">
        <f>'[17]Cumulative Stats'!B116</f>
        <v>Dal</v>
      </c>
      <c r="C5" s="14">
        <f>'[17]Cumulative Stats'!C116</f>
        <v>7</v>
      </c>
      <c r="D5" s="14">
        <f>'[17]Cumulative Stats'!D116</f>
        <v>3</v>
      </c>
      <c r="E5" s="14">
        <f>'[17]Cumulative Stats'!E116</f>
        <v>94</v>
      </c>
      <c r="F5" s="11">
        <f>IF(C5=0,0,E5/C5)</f>
        <v>13.428571428571429</v>
      </c>
      <c r="G5" s="14">
        <f>'[17]Cumulative Stats'!G116</f>
        <v>29</v>
      </c>
      <c r="H5" s="14">
        <f>'[17]Cumulative Stats'!H116</f>
        <v>0</v>
      </c>
      <c r="I5" s="14">
        <f>'[17]Cumulative Stats'!I116</f>
        <v>0</v>
      </c>
      <c r="J5" s="14">
        <f>IF(C5&gt;=PASSING!$B$1,1,0)</f>
        <v>1</v>
      </c>
      <c r="K5">
        <f>IF(C5&gt;0,1,0)</f>
        <v>1</v>
      </c>
    </row>
    <row r="6" spans="1:15">
      <c r="A6" t="str">
        <f>'[27]Cumulative Stats'!A117</f>
        <v>Hagins</v>
      </c>
      <c r="B6" t="str">
        <f>'[27]Cumulative Stats'!B117</f>
        <v>TB</v>
      </c>
      <c r="C6">
        <f>'[27]Cumulative Stats'!C117</f>
        <v>4</v>
      </c>
      <c r="D6">
        <f>'[27]Cumulative Stats'!D117</f>
        <v>2</v>
      </c>
      <c r="E6">
        <f>'[27]Cumulative Stats'!E117</f>
        <v>47</v>
      </c>
      <c r="F6" s="11">
        <f>IF(C6=0,0,E6/C6)</f>
        <v>11.75</v>
      </c>
      <c r="G6">
        <f>'[27]Cumulative Stats'!G117</f>
        <v>19</v>
      </c>
      <c r="H6">
        <f>'[27]Cumulative Stats'!H117</f>
        <v>0</v>
      </c>
      <c r="I6">
        <f>'[27]Cumulative Stats'!I117</f>
        <v>1</v>
      </c>
      <c r="J6" s="14">
        <f>IF(C6&gt;=PASSING!$B$1,1,0)</f>
        <v>1</v>
      </c>
      <c r="K6">
        <f>IF(C6&gt;0,1,0)</f>
        <v>1</v>
      </c>
    </row>
    <row r="7" spans="1:15">
      <c r="A7" s="14" t="str">
        <f>'[7]Cumulative Stats'!A118</f>
        <v>Marshall,L</v>
      </c>
      <c r="B7" s="14" t="s">
        <v>244</v>
      </c>
      <c r="C7" s="14">
        <f>'[7]Cumulative Stats'!C118</f>
        <v>7</v>
      </c>
      <c r="D7" s="14">
        <f>'[7]Cumulative Stats'!D118</f>
        <v>0</v>
      </c>
      <c r="E7" s="14">
        <f>'[7]Cumulative Stats'!E118</f>
        <v>82</v>
      </c>
      <c r="F7" s="11">
        <f>IF(C7=0,0,E7/C7)</f>
        <v>11.714285714285714</v>
      </c>
      <c r="G7" s="14">
        <f>'[7]Cumulative Stats'!G118</f>
        <v>19</v>
      </c>
      <c r="H7" s="14">
        <f>'[7]Cumulative Stats'!H118</f>
        <v>0</v>
      </c>
      <c r="I7" s="14">
        <f>'[7]Cumulative Stats'!I118</f>
        <v>2</v>
      </c>
      <c r="J7" s="14">
        <f>IF(C7&gt;=PASSING!$B$1,1,0)</f>
        <v>1</v>
      </c>
      <c r="K7">
        <f>IF(C7&gt;0,1,0)</f>
        <v>1</v>
      </c>
    </row>
    <row r="8" spans="1:15">
      <c r="A8" s="14" t="str">
        <f>'[4]Cumulative Stats'!A116</f>
        <v>Wright</v>
      </c>
      <c r="B8" s="14" t="str">
        <f>'[4]Cumulative Stats'!B116</f>
        <v>Cle</v>
      </c>
      <c r="C8" s="14">
        <f>'[4]Cumulative Stats'!C116</f>
        <v>5</v>
      </c>
      <c r="D8" s="14">
        <f>'[4]Cumulative Stats'!D116</f>
        <v>2</v>
      </c>
      <c r="E8" s="14">
        <f>'[4]Cumulative Stats'!E116</f>
        <v>58</v>
      </c>
      <c r="F8" s="11">
        <f>IF(C8=0,0,E8/C8)</f>
        <v>11.6</v>
      </c>
      <c r="G8" s="14">
        <f>'[4]Cumulative Stats'!G116</f>
        <v>30</v>
      </c>
      <c r="H8" s="14">
        <f>'[4]Cumulative Stats'!H116</f>
        <v>0</v>
      </c>
      <c r="I8" s="14">
        <f>'[4]Cumulative Stats'!I116</f>
        <v>1</v>
      </c>
      <c r="J8" s="14">
        <f>IF(C8&gt;=PASSING!$B$1,1,0)</f>
        <v>1</v>
      </c>
      <c r="K8">
        <f>IF(C8&gt;0,1,0)</f>
        <v>1</v>
      </c>
    </row>
    <row r="9" spans="1:15">
      <c r="A9" s="14" t="str">
        <f>'[5]Cumulative Stats'!A118</f>
        <v>Upchurch</v>
      </c>
      <c r="B9" s="14" t="str">
        <f>'[5]Cumulative Stats'!B118</f>
        <v>Den</v>
      </c>
      <c r="C9" s="14">
        <f>'[5]Cumulative Stats'!C118</f>
        <v>12</v>
      </c>
      <c r="D9" s="14">
        <f>'[5]Cumulative Stats'!D118</f>
        <v>1</v>
      </c>
      <c r="E9" s="14">
        <f>'[5]Cumulative Stats'!E118</f>
        <v>136</v>
      </c>
      <c r="F9" s="11">
        <f>IF(C9=0,0,E9/C9)</f>
        <v>11.333333333333334</v>
      </c>
      <c r="G9" s="14">
        <f>'[5]Cumulative Stats'!G118</f>
        <v>38</v>
      </c>
      <c r="H9" s="14">
        <f>'[5]Cumulative Stats'!H118</f>
        <v>0</v>
      </c>
      <c r="I9" s="14">
        <f>'[5]Cumulative Stats'!I118</f>
        <v>1</v>
      </c>
      <c r="J9" s="14">
        <f>IF(C9&gt;=PASSING!$B$1,1,0)</f>
        <v>1</v>
      </c>
      <c r="K9">
        <f>IF(C9&gt;0,1,0)</f>
        <v>1</v>
      </c>
    </row>
    <row r="10" spans="1:15">
      <c r="A10" s="14" t="str">
        <f>'[20]Cumulative Stats'!A123</f>
        <v>Wallace</v>
      </c>
      <c r="B10" s="14" t="str">
        <f>'[20]Cumulative Stats'!B123</f>
        <v>LA</v>
      </c>
      <c r="C10" s="14">
        <f>'[20]Cumulative Stats'!C123</f>
        <v>4</v>
      </c>
      <c r="D10" s="14">
        <f>'[20]Cumulative Stats'!D123</f>
        <v>1</v>
      </c>
      <c r="E10" s="14">
        <f>'[20]Cumulative Stats'!E123</f>
        <v>42</v>
      </c>
      <c r="F10" s="11">
        <f>IF(C10=0,0,E10/C10)</f>
        <v>10.5</v>
      </c>
      <c r="G10" s="14">
        <f>'[20]Cumulative Stats'!G123</f>
        <v>15</v>
      </c>
      <c r="H10" s="14">
        <f>'[20]Cumulative Stats'!H123</f>
        <v>0</v>
      </c>
      <c r="I10" s="14">
        <f>'[20]Cumulative Stats'!I123</f>
        <v>0</v>
      </c>
      <c r="J10" s="14">
        <f>IF(C10&gt;=PASSING!$B$1,1,0)</f>
        <v>1</v>
      </c>
      <c r="K10">
        <f>IF(C10&gt;0,1,0)</f>
        <v>1</v>
      </c>
    </row>
    <row r="11" spans="1:15">
      <c r="A11" s="14" t="str">
        <f>'[15]Cumulative Stats'!A119</f>
        <v>Ryckman</v>
      </c>
      <c r="B11" s="14" t="str">
        <f>'[15]Cumulative Stats'!B119</f>
        <v>Atl</v>
      </c>
      <c r="C11" s="14">
        <f>'[15]Cumulative Stats'!C119</f>
        <v>6</v>
      </c>
      <c r="D11" s="14">
        <f>'[15]Cumulative Stats'!D119</f>
        <v>3</v>
      </c>
      <c r="E11" s="14">
        <f>'[15]Cumulative Stats'!E119</f>
        <v>58</v>
      </c>
      <c r="F11" s="11">
        <f>IF(C11=0,0,E11/C11)</f>
        <v>9.6666666666666661</v>
      </c>
      <c r="G11" s="14">
        <f>'[15]Cumulative Stats'!G119</f>
        <v>43</v>
      </c>
      <c r="H11" s="14">
        <f>'[15]Cumulative Stats'!H119</f>
        <v>0</v>
      </c>
      <c r="I11" s="14">
        <f>'[15]Cumulative Stats'!I119</f>
        <v>0</v>
      </c>
      <c r="J11" s="14">
        <f>IF(C11&gt;=PASSING!$B$1,1,0)</f>
        <v>1</v>
      </c>
      <c r="K11">
        <f>IF(C11&gt;0,1,0)</f>
        <v>1</v>
      </c>
    </row>
    <row r="12" spans="1:15">
      <c r="A12" t="str">
        <f>'[28]Cumulative Stats'!A120</f>
        <v>Smith</v>
      </c>
      <c r="B12" t="s">
        <v>245</v>
      </c>
      <c r="C12">
        <f>'[28]Cumulative Stats'!C120</f>
        <v>5</v>
      </c>
      <c r="D12">
        <f>'[28]Cumulative Stats'!D120</f>
        <v>0</v>
      </c>
      <c r="E12">
        <f>'[28]Cumulative Stats'!E120</f>
        <v>47</v>
      </c>
      <c r="F12" s="11">
        <f>IF(C12=0,0,E12/C12)</f>
        <v>9.4</v>
      </c>
      <c r="G12">
        <f>'[28]Cumulative Stats'!G120</f>
        <v>12</v>
      </c>
      <c r="H12">
        <f>'[28]Cumulative Stats'!H120</f>
        <v>0</v>
      </c>
      <c r="I12">
        <f>'[28]Cumulative Stats'!I120</f>
        <v>0</v>
      </c>
      <c r="J12" s="14">
        <f>IF(C12&gt;=PASSING!$B$1,1,0)</f>
        <v>1</v>
      </c>
      <c r="K12">
        <f>IF(C12&gt;0,1,0)</f>
        <v>1</v>
      </c>
    </row>
    <row r="13" spans="1:15">
      <c r="A13" s="14" t="str">
        <f>'[19]Cumulative Stats'!A116</f>
        <v>Odom</v>
      </c>
      <c r="B13" s="14" t="str">
        <f>'[19]Cumulative Stats'!B116</f>
        <v>GB</v>
      </c>
      <c r="C13" s="14">
        <f>'[19]Cumulative Stats'!C116</f>
        <v>14</v>
      </c>
      <c r="D13" s="14">
        <f>'[19]Cumulative Stats'!D116</f>
        <v>1</v>
      </c>
      <c r="E13" s="14">
        <f>'[19]Cumulative Stats'!E116</f>
        <v>129</v>
      </c>
      <c r="F13" s="11">
        <f>IF(C13=0,0,E13/C13)</f>
        <v>9.2142857142857135</v>
      </c>
      <c r="G13" s="14">
        <f>'[19]Cumulative Stats'!G116</f>
        <v>48</v>
      </c>
      <c r="H13" s="14">
        <f>'[19]Cumulative Stats'!H116</f>
        <v>0</v>
      </c>
      <c r="I13" s="14">
        <f>'[19]Cumulative Stats'!I116</f>
        <v>0</v>
      </c>
      <c r="J13" s="14">
        <f>IF(C13&gt;=PASSING!$B$1,1,0)</f>
        <v>1</v>
      </c>
      <c r="K13">
        <f>IF(C13&gt;0,1,0)</f>
        <v>1</v>
      </c>
    </row>
    <row r="14" spans="1:15">
      <c r="A14" s="14" t="str">
        <f>'[6]Cumulative Stats'!A116</f>
        <v>Johnson</v>
      </c>
      <c r="B14" s="14" t="str">
        <f>'[6]Cumulative Stats'!B116</f>
        <v>Hou</v>
      </c>
      <c r="C14" s="14">
        <f>'[6]Cumulative Stats'!C116</f>
        <v>10</v>
      </c>
      <c r="D14" s="14">
        <f>'[6]Cumulative Stats'!D116</f>
        <v>0</v>
      </c>
      <c r="E14" s="14">
        <f>'[6]Cumulative Stats'!E116</f>
        <v>88</v>
      </c>
      <c r="F14" s="11">
        <f>IF(C14=0,0,E14/C14)</f>
        <v>8.8000000000000007</v>
      </c>
      <c r="G14" s="14">
        <f>'[6]Cumulative Stats'!G116</f>
        <v>24</v>
      </c>
      <c r="H14" s="14">
        <f>'[6]Cumulative Stats'!H116</f>
        <v>0</v>
      </c>
      <c r="I14" s="14">
        <f>'[6]Cumulative Stats'!I116</f>
        <v>0</v>
      </c>
      <c r="J14" s="14">
        <f>IF(C14&gt;=PASSING!$B$1,1,0)</f>
        <v>1</v>
      </c>
      <c r="K14">
        <f>IF(C14&gt;0,1,0)</f>
        <v>1</v>
      </c>
    </row>
    <row r="15" spans="1:15">
      <c r="A15" s="14" t="str">
        <f>'[8]Cumulative Stats'!A115</f>
        <v>Babb</v>
      </c>
      <c r="B15" s="14" t="str">
        <f>'[8]Cumulative Stats'!B115</f>
        <v>Mia</v>
      </c>
      <c r="C15" s="14">
        <f>'[8]Cumulative Stats'!C115</f>
        <v>5</v>
      </c>
      <c r="D15" s="14">
        <f>'[8]Cumulative Stats'!D115</f>
        <v>1</v>
      </c>
      <c r="E15" s="14">
        <f>'[8]Cumulative Stats'!E115</f>
        <v>44</v>
      </c>
      <c r="F15" s="11">
        <f>IF(C15=0,0,E15/C15)</f>
        <v>8.8000000000000007</v>
      </c>
      <c r="G15" s="14">
        <f>'[8]Cumulative Stats'!G115</f>
        <v>10</v>
      </c>
      <c r="H15" s="14">
        <f>'[8]Cumulative Stats'!H115</f>
        <v>0</v>
      </c>
      <c r="I15" s="14">
        <f>'[8]Cumulative Stats'!I115</f>
        <v>0</v>
      </c>
      <c r="J15" s="14">
        <f>IF(C15&gt;=PASSING!$B$1,1,0)</f>
        <v>1</v>
      </c>
      <c r="K15">
        <f>IF(C15&gt;0,1,0)</f>
        <v>1</v>
      </c>
    </row>
    <row r="16" spans="1:15">
      <c r="A16" t="str">
        <f>'[27]Cumulative Stats'!A119</f>
        <v>Reece</v>
      </c>
      <c r="B16" t="str">
        <f>'[27]Cumulative Stats'!B119</f>
        <v>TB</v>
      </c>
      <c r="C16">
        <f>'[27]Cumulative Stats'!C119</f>
        <v>14</v>
      </c>
      <c r="D16">
        <f>'[27]Cumulative Stats'!D119</f>
        <v>1</v>
      </c>
      <c r="E16">
        <f>'[27]Cumulative Stats'!E119</f>
        <v>123</v>
      </c>
      <c r="F16" s="11">
        <f>IF(C16=0,0,E16/C16)</f>
        <v>8.7857142857142865</v>
      </c>
      <c r="G16">
        <f>'[27]Cumulative Stats'!G119</f>
        <v>46</v>
      </c>
      <c r="H16">
        <f>'[27]Cumulative Stats'!H119</f>
        <v>0</v>
      </c>
      <c r="I16">
        <f>'[27]Cumulative Stats'!I119</f>
        <v>0</v>
      </c>
      <c r="J16" s="14">
        <f>IF(C16&gt;=PASSING!$B$1,1,0)</f>
        <v>1</v>
      </c>
      <c r="K16">
        <f>IF(C16&gt;0,1,0)</f>
        <v>1</v>
      </c>
    </row>
    <row r="17" spans="1:11">
      <c r="A17" s="14" t="str">
        <f>'[14]Cumulative Stats'!A115</f>
        <v>Crawford</v>
      </c>
      <c r="B17" s="14" t="str">
        <f>'[14]Cumulative Stats'!B115</f>
        <v>Sea</v>
      </c>
      <c r="C17" s="14">
        <f>'[14]Cumulative Stats'!C115</f>
        <v>9</v>
      </c>
      <c r="D17" s="14">
        <f>'[14]Cumulative Stats'!D115</f>
        <v>1</v>
      </c>
      <c r="E17" s="14">
        <f>'[14]Cumulative Stats'!E115</f>
        <v>67</v>
      </c>
      <c r="F17" s="11">
        <f>IF(C17=0,0,E17/C17)</f>
        <v>7.4444444444444446</v>
      </c>
      <c r="G17" s="14">
        <f>'[14]Cumulative Stats'!G115</f>
        <v>24</v>
      </c>
      <c r="H17" s="14">
        <f>'[14]Cumulative Stats'!H115</f>
        <v>0</v>
      </c>
      <c r="I17" s="14">
        <f>'[14]Cumulative Stats'!I115</f>
        <v>1</v>
      </c>
      <c r="J17" s="14">
        <f>IF(C17&gt;=PASSING!$B$1,1,0)</f>
        <v>1</v>
      </c>
      <c r="K17">
        <f>IF(C17&gt;0,1,0)</f>
        <v>1</v>
      </c>
    </row>
    <row r="18" spans="1:11">
      <c r="A18" s="14" t="str">
        <f>'[21]Cumulative Stats'!A116</f>
        <v>Miller,K</v>
      </c>
      <c r="B18" s="14" t="str">
        <f>'[21]Cumulative Stats'!B116</f>
        <v>Min</v>
      </c>
      <c r="C18" s="14">
        <f>'[21]Cumulative Stats'!C116</f>
        <v>7</v>
      </c>
      <c r="D18" s="14">
        <f>'[21]Cumulative Stats'!D116</f>
        <v>1</v>
      </c>
      <c r="E18" s="14">
        <f>'[21]Cumulative Stats'!E116</f>
        <v>52</v>
      </c>
      <c r="F18" s="11">
        <f>IF(C18=0,0,E18/C18)</f>
        <v>7.4285714285714288</v>
      </c>
      <c r="G18" s="14">
        <f>'[21]Cumulative Stats'!G116</f>
        <v>49</v>
      </c>
      <c r="H18" s="14">
        <f>'[21]Cumulative Stats'!H116</f>
        <v>0</v>
      </c>
      <c r="I18" s="14">
        <f>'[21]Cumulative Stats'!I116</f>
        <v>1</v>
      </c>
      <c r="J18" s="14">
        <f>IF(C18&gt;=PASSING!$B$1,1,0)</f>
        <v>1</v>
      </c>
      <c r="K18">
        <f>IF(C18&gt;0,1,0)</f>
        <v>1</v>
      </c>
    </row>
    <row r="19" spans="1:11">
      <c r="A19" s="14" t="str">
        <f>'[22]Cumulative Stats'!A115</f>
        <v>Chandler</v>
      </c>
      <c r="B19" s="14" t="str">
        <f>'[22]Cumulative Stats'!B115</f>
        <v>NO</v>
      </c>
      <c r="C19" s="14">
        <f>'[22]Cumulative Stats'!C115</f>
        <v>9</v>
      </c>
      <c r="D19" s="14">
        <f>'[22]Cumulative Stats'!D115</f>
        <v>2</v>
      </c>
      <c r="E19" s="14">
        <f>'[22]Cumulative Stats'!E115</f>
        <v>66</v>
      </c>
      <c r="F19" s="11">
        <f>IF(C19=0,0,E19/C19)</f>
        <v>7.333333333333333</v>
      </c>
      <c r="G19" s="14">
        <f>'[22]Cumulative Stats'!G115</f>
        <v>38</v>
      </c>
      <c r="H19" s="14">
        <f>'[22]Cumulative Stats'!H115</f>
        <v>0</v>
      </c>
      <c r="I19" s="14">
        <f>'[22]Cumulative Stats'!I115</f>
        <v>0</v>
      </c>
      <c r="J19" s="14">
        <f>IF(C19&gt;=PASSING!$B$1,1,0)</f>
        <v>1</v>
      </c>
      <c r="K19">
        <f>IF(C19&gt;0,1,0)</f>
        <v>1</v>
      </c>
    </row>
    <row r="20" spans="1:11">
      <c r="A20" s="14" t="str">
        <f>'[26]Cumulative Stats'!A115</f>
        <v>Jones</v>
      </c>
      <c r="B20" s="14" t="str">
        <f>'[26]Cumulative Stats'!B115</f>
        <v>SF</v>
      </c>
      <c r="C20" s="14">
        <f>'[26]Cumulative Stats'!C115</f>
        <v>7</v>
      </c>
      <c r="D20" s="14">
        <f>'[26]Cumulative Stats'!D115</f>
        <v>1</v>
      </c>
      <c r="E20" s="14">
        <f>'[26]Cumulative Stats'!E115</f>
        <v>51</v>
      </c>
      <c r="F20" s="11">
        <f>IF(C20=0,0,E20/C20)</f>
        <v>7.2857142857142856</v>
      </c>
      <c r="G20" s="14">
        <f>'[26]Cumulative Stats'!G115</f>
        <v>23</v>
      </c>
      <c r="H20" s="14">
        <f>'[26]Cumulative Stats'!H115</f>
        <v>0</v>
      </c>
      <c r="I20" s="14">
        <f>'[26]Cumulative Stats'!I115</f>
        <v>0</v>
      </c>
      <c r="J20" s="14">
        <f>IF(C20&gt;=PASSING!$B$1,1,0)</f>
        <v>1</v>
      </c>
      <c r="K20">
        <f>IF(C20&gt;0,1,0)</f>
        <v>1</v>
      </c>
    </row>
    <row r="21" spans="1:11">
      <c r="A21" s="14" t="str">
        <f>'[7]Cumulative Stats'!A119</f>
        <v>Payton</v>
      </c>
      <c r="B21" s="14" t="str">
        <f>'[7]Cumulative Stats'!B119</f>
        <v>KC</v>
      </c>
      <c r="C21" s="14">
        <f>'[7]Cumulative Stats'!C119</f>
        <v>8</v>
      </c>
      <c r="D21" s="14">
        <f>'[7]Cumulative Stats'!D119</f>
        <v>1</v>
      </c>
      <c r="E21" s="14">
        <f>'[7]Cumulative Stats'!E119</f>
        <v>56</v>
      </c>
      <c r="F21" s="11">
        <f>IF(C21=0,0,E21/C21)</f>
        <v>7</v>
      </c>
      <c r="G21" s="14">
        <f>'[7]Cumulative Stats'!G119</f>
        <v>17</v>
      </c>
      <c r="H21" s="14">
        <f>'[7]Cumulative Stats'!H119</f>
        <v>0</v>
      </c>
      <c r="I21" s="14">
        <f>'[7]Cumulative Stats'!I119</f>
        <v>1</v>
      </c>
      <c r="J21" s="14">
        <f>IF(C21&gt;=PASSING!$B$1,1,0)</f>
        <v>1</v>
      </c>
      <c r="K21">
        <f>IF(C21&gt;0,1,0)</f>
        <v>1</v>
      </c>
    </row>
    <row r="22" spans="1:11">
      <c r="A22" s="14" t="str">
        <f>'[2]Cumulative Stats'!A118</f>
        <v>Moody</v>
      </c>
      <c r="B22" s="14" t="str">
        <f>'[2]Cumulative Stats'!B118</f>
        <v>Buf</v>
      </c>
      <c r="C22" s="14">
        <f>'[2]Cumulative Stats'!C118</f>
        <v>7</v>
      </c>
      <c r="D22" s="14">
        <f>'[2]Cumulative Stats'!D118</f>
        <v>0</v>
      </c>
      <c r="E22" s="14">
        <f>'[2]Cumulative Stats'!E118</f>
        <v>49</v>
      </c>
      <c r="F22" s="11">
        <f>IF(C22=0,0,E22/C22)</f>
        <v>7</v>
      </c>
      <c r="G22" s="14">
        <f>'[2]Cumulative Stats'!G118</f>
        <v>17</v>
      </c>
      <c r="H22" s="14">
        <f>'[2]Cumulative Stats'!H118</f>
        <v>0</v>
      </c>
      <c r="I22" s="14">
        <f>'[2]Cumulative Stats'!I118</f>
        <v>0</v>
      </c>
      <c r="J22" s="14">
        <f>IF(C22&gt;=PASSING!$B$1,1,0)</f>
        <v>1</v>
      </c>
      <c r="K22">
        <f>IF(C22&gt;0,1,0)</f>
        <v>1</v>
      </c>
    </row>
    <row r="23" spans="1:11">
      <c r="A23" s="14" t="str">
        <f>'[24]Cumulative Stats'!A122</f>
        <v>Sciarra</v>
      </c>
      <c r="B23" s="14" t="str">
        <f>'[24]Cumulative Stats'!B122</f>
        <v>Phi</v>
      </c>
      <c r="C23" s="14">
        <f>'[24]Cumulative Stats'!C122</f>
        <v>5</v>
      </c>
      <c r="D23" s="14">
        <f>'[24]Cumulative Stats'!D122</f>
        <v>0</v>
      </c>
      <c r="E23" s="14">
        <f>'[24]Cumulative Stats'!E122</f>
        <v>33</v>
      </c>
      <c r="F23" s="11">
        <f>IF(C23=0,0,E23/C23)</f>
        <v>6.6</v>
      </c>
      <c r="G23" s="14">
        <f>'[24]Cumulative Stats'!G122</f>
        <v>9</v>
      </c>
      <c r="H23" s="14">
        <f>'[24]Cumulative Stats'!H122</f>
        <v>0</v>
      </c>
      <c r="I23" s="14">
        <f>'[24]Cumulative Stats'!I122</f>
        <v>0</v>
      </c>
      <c r="J23" s="14">
        <f>IF(C23&gt;=PASSING!$B$1,1,0)</f>
        <v>1</v>
      </c>
      <c r="K23">
        <f>IF(C23&gt;0,1,0)</f>
        <v>1</v>
      </c>
    </row>
    <row r="24" spans="1:11">
      <c r="A24" s="14" t="str">
        <f>'[24]Cumulative Stats'!A121</f>
        <v>Henry</v>
      </c>
      <c r="B24" s="14" t="str">
        <f>'[24]Cumulative Stats'!B121</f>
        <v>Phi</v>
      </c>
      <c r="C24" s="14">
        <f>'[24]Cumulative Stats'!C121</f>
        <v>6</v>
      </c>
      <c r="D24" s="14">
        <f>'[24]Cumulative Stats'!D121</f>
        <v>2</v>
      </c>
      <c r="E24" s="14">
        <f>'[24]Cumulative Stats'!E121</f>
        <v>39</v>
      </c>
      <c r="F24" s="11">
        <f>IF(C24=0,0,E24/C24)</f>
        <v>6.5</v>
      </c>
      <c r="G24" s="14">
        <f>'[24]Cumulative Stats'!G121</f>
        <v>10</v>
      </c>
      <c r="H24" s="14">
        <f>'[24]Cumulative Stats'!H121</f>
        <v>0</v>
      </c>
      <c r="I24" s="14">
        <f>'[24]Cumulative Stats'!I121</f>
        <v>0</v>
      </c>
      <c r="J24" s="14">
        <f>IF(C24&gt;=PASSING!$B$1,1,0)</f>
        <v>1</v>
      </c>
      <c r="K24">
        <f>IF(C24&gt;0,1,0)</f>
        <v>1</v>
      </c>
    </row>
    <row r="25" spans="1:11">
      <c r="A25" s="14" t="str">
        <f>'[12]Cumulative Stats'!A116</f>
        <v>Reutershan</v>
      </c>
      <c r="B25" s="14" t="str">
        <f>'[12]Cumulative Stats'!B116</f>
        <v>Pit</v>
      </c>
      <c r="C25" s="14">
        <f>'[12]Cumulative Stats'!C116</f>
        <v>8</v>
      </c>
      <c r="D25" s="14">
        <f>'[12]Cumulative Stats'!D116</f>
        <v>0</v>
      </c>
      <c r="E25" s="14">
        <f>'[12]Cumulative Stats'!E116</f>
        <v>47</v>
      </c>
      <c r="F25" s="11">
        <f>IF(C25=0,0,E25/C25)</f>
        <v>5.875</v>
      </c>
      <c r="G25" s="14">
        <f>'[12]Cumulative Stats'!G116</f>
        <v>13</v>
      </c>
      <c r="H25" s="14">
        <f>'[12]Cumulative Stats'!H116</f>
        <v>0</v>
      </c>
      <c r="I25" s="14">
        <f>'[12]Cumulative Stats'!I116</f>
        <v>0</v>
      </c>
      <c r="J25" s="14">
        <f>IF(C25&gt;=PASSING!$B$1,1,0)</f>
        <v>1</v>
      </c>
      <c r="K25">
        <f>IF(C25&gt;0,1,0)</f>
        <v>1</v>
      </c>
    </row>
    <row r="26" spans="1:11">
      <c r="A26" s="14" t="str">
        <f>'[18]Cumulative Stats'!A123</f>
        <v>Thompson,J</v>
      </c>
      <c r="B26" s="14" t="str">
        <f>'[18]Cumulative Stats'!B123</f>
        <v>Det</v>
      </c>
      <c r="C26" s="14">
        <f>'[18]Cumulative Stats'!C123</f>
        <v>4</v>
      </c>
      <c r="D26" s="14">
        <f>'[18]Cumulative Stats'!D123</f>
        <v>0</v>
      </c>
      <c r="E26" s="14">
        <f>'[18]Cumulative Stats'!E123</f>
        <v>23</v>
      </c>
      <c r="F26" s="11">
        <f>IF(C26=0,0,E26/C26)</f>
        <v>5.75</v>
      </c>
      <c r="G26" s="14">
        <f>'[18]Cumulative Stats'!G123</f>
        <v>12</v>
      </c>
      <c r="H26" s="14">
        <f>'[18]Cumulative Stats'!H123</f>
        <v>0</v>
      </c>
      <c r="I26" s="14">
        <f>'[18]Cumulative Stats'!I123</f>
        <v>1</v>
      </c>
      <c r="J26" s="14">
        <f>IF(C26&gt;=PASSING!$B$1,1,0)</f>
        <v>1</v>
      </c>
      <c r="K26">
        <f>IF(C26&gt;0,1,0)</f>
        <v>1</v>
      </c>
    </row>
    <row r="27" spans="1:11">
      <c r="A27" s="14" t="str">
        <f>'[9]Cumulative Stats'!A116</f>
        <v>Haynes</v>
      </c>
      <c r="B27" s="14" t="str">
        <f>'[9]Cumulative Stats'!B116</f>
        <v>NE</v>
      </c>
      <c r="C27" s="14">
        <f>'[9]Cumulative Stats'!C116</f>
        <v>4</v>
      </c>
      <c r="D27" s="14">
        <f>'[9]Cumulative Stats'!D116</f>
        <v>1</v>
      </c>
      <c r="E27" s="14">
        <f>'[9]Cumulative Stats'!E116</f>
        <v>23</v>
      </c>
      <c r="F27" s="11">
        <f>IF(C27=0,0,E27/C27)</f>
        <v>5.75</v>
      </c>
      <c r="G27" s="14">
        <f>'[9]Cumulative Stats'!G116</f>
        <v>10</v>
      </c>
      <c r="H27" s="14">
        <f>'[9]Cumulative Stats'!H116</f>
        <v>0</v>
      </c>
      <c r="I27" s="14">
        <f>'[9]Cumulative Stats'!I116</f>
        <v>0</v>
      </c>
      <c r="J27" s="14">
        <f>IF(C27&gt;=PASSING!$B$1,1,0)</f>
        <v>1</v>
      </c>
      <c r="K27">
        <f>IF(C27&gt;0,1,0)</f>
        <v>1</v>
      </c>
    </row>
    <row r="28" spans="1:11">
      <c r="A28" s="14" t="str">
        <f>'[13]Cumulative Stats'!A122</f>
        <v>Fuller</v>
      </c>
      <c r="B28" s="14" t="str">
        <f>'[13]Cumulative Stats'!B122</f>
        <v>SD</v>
      </c>
      <c r="C28" s="14">
        <f>'[13]Cumulative Stats'!C122</f>
        <v>8</v>
      </c>
      <c r="D28" s="14">
        <f>'[13]Cumulative Stats'!D122</f>
        <v>2</v>
      </c>
      <c r="E28" s="14">
        <f>'[13]Cumulative Stats'!E122</f>
        <v>40</v>
      </c>
      <c r="F28" s="11">
        <f>IF(C28=0,0,E28/C28)</f>
        <v>5</v>
      </c>
      <c r="G28" s="14">
        <f>'[13]Cumulative Stats'!G122</f>
        <v>15</v>
      </c>
      <c r="H28" s="14">
        <f>'[13]Cumulative Stats'!H122</f>
        <v>0</v>
      </c>
      <c r="I28" s="14">
        <f>'[13]Cumulative Stats'!I122</f>
        <v>0</v>
      </c>
      <c r="J28" s="14">
        <f>IF(C28&gt;=PASSING!$B$1,1,0)</f>
        <v>1</v>
      </c>
      <c r="K28">
        <f>IF(C28&gt;0,1,0)</f>
        <v>1</v>
      </c>
    </row>
    <row r="29" spans="1:11">
      <c r="A29" s="14" t="str">
        <f>'[15]Cumulative Stats'!A117</f>
        <v>Jackson,A</v>
      </c>
      <c r="B29" s="14" t="str">
        <f>'[15]Cumulative Stats'!B117</f>
        <v>Atl</v>
      </c>
      <c r="C29" s="14">
        <f>'[15]Cumulative Stats'!C117</f>
        <v>4</v>
      </c>
      <c r="D29" s="14">
        <f>'[15]Cumulative Stats'!D117</f>
        <v>2</v>
      </c>
      <c r="E29" s="14">
        <f>'[15]Cumulative Stats'!E117</f>
        <v>20</v>
      </c>
      <c r="F29" s="11">
        <f>IF(C29=0,0,E29/C29)</f>
        <v>5</v>
      </c>
      <c r="G29" s="14">
        <f>'[15]Cumulative Stats'!G117</f>
        <v>11</v>
      </c>
      <c r="H29" s="14">
        <f>'[15]Cumulative Stats'!H117</f>
        <v>0</v>
      </c>
      <c r="I29" s="14">
        <f>'[15]Cumulative Stats'!I117</f>
        <v>0</v>
      </c>
      <c r="J29" s="14">
        <f>IF(C29&gt;=PASSING!$B$1,1,0)</f>
        <v>1</v>
      </c>
      <c r="K29">
        <f>IF(C29&gt;0,1,0)</f>
        <v>1</v>
      </c>
    </row>
    <row r="30" spans="1:11">
      <c r="A30" s="14" t="str">
        <f>'[12]Cumulative Stats'!A115</f>
        <v>Bell</v>
      </c>
      <c r="B30" s="14" t="str">
        <f>'[12]Cumulative Stats'!B115</f>
        <v>Pit</v>
      </c>
      <c r="C30" s="14">
        <f>'[12]Cumulative Stats'!C115</f>
        <v>10</v>
      </c>
      <c r="D30" s="14">
        <f>'[12]Cumulative Stats'!D115</f>
        <v>0</v>
      </c>
      <c r="E30" s="14">
        <f>'[12]Cumulative Stats'!E115</f>
        <v>49</v>
      </c>
      <c r="F30" s="11">
        <f>IF(C30=0,0,E30/C30)</f>
        <v>4.9000000000000004</v>
      </c>
      <c r="G30" s="14">
        <f>'[12]Cumulative Stats'!G115</f>
        <v>22</v>
      </c>
      <c r="H30" s="14">
        <f>'[12]Cumulative Stats'!H115</f>
        <v>0</v>
      </c>
      <c r="I30" s="14">
        <f>'[12]Cumulative Stats'!I115</f>
        <v>0</v>
      </c>
      <c r="J30" s="14">
        <f>IF(C30&gt;=PASSING!$B$1,1,0)</f>
        <v>1</v>
      </c>
      <c r="K30">
        <f>IF(C30&gt;0,1,0)</f>
        <v>1</v>
      </c>
    </row>
    <row r="31" spans="1:11">
      <c r="A31" s="14" t="str">
        <f>'[11]Cumulative Stats'!A115</f>
        <v>Colzie</v>
      </c>
      <c r="B31" s="14" t="str">
        <f>'[11]Cumulative Stats'!B115</f>
        <v>Oak</v>
      </c>
      <c r="C31" s="14">
        <f>'[11]Cumulative Stats'!C115</f>
        <v>7</v>
      </c>
      <c r="D31" s="14">
        <f>'[11]Cumulative Stats'!D115</f>
        <v>4</v>
      </c>
      <c r="E31" s="14">
        <f>'[11]Cumulative Stats'!E115</f>
        <v>32</v>
      </c>
      <c r="F31" s="11">
        <f>IF(C31=0,0,E31/C31)</f>
        <v>4.5714285714285712</v>
      </c>
      <c r="G31" s="14">
        <f>'[11]Cumulative Stats'!G115</f>
        <v>13</v>
      </c>
      <c r="H31" s="14">
        <f>'[11]Cumulative Stats'!H115</f>
        <v>0</v>
      </c>
      <c r="I31" s="14">
        <f>'[11]Cumulative Stats'!I115</f>
        <v>0</v>
      </c>
      <c r="J31" s="14">
        <f>IF(C31&gt;=PASSING!$B$1,1,0)</f>
        <v>1</v>
      </c>
      <c r="K31">
        <f>IF(C31&gt;0,1,0)</f>
        <v>1</v>
      </c>
    </row>
    <row r="32" spans="1:11">
      <c r="A32" s="14" t="str">
        <f>'[1]Cumulative Stats'!A117</f>
        <v>Johnson</v>
      </c>
      <c r="B32" s="14" t="str">
        <f>'[1]Cumulative Stats'!B117</f>
        <v>Bal</v>
      </c>
      <c r="C32" s="14">
        <f>'[1]Cumulative Stats'!C117</f>
        <v>8</v>
      </c>
      <c r="D32" s="14">
        <f>'[1]Cumulative Stats'!D117</f>
        <v>1</v>
      </c>
      <c r="E32" s="14">
        <f>'[1]Cumulative Stats'!E117</f>
        <v>34</v>
      </c>
      <c r="F32" s="11">
        <f>IF(C32=0,0,E32/C32)</f>
        <v>4.25</v>
      </c>
      <c r="G32" s="14">
        <f>'[1]Cumulative Stats'!G117</f>
        <v>10</v>
      </c>
      <c r="H32" s="14">
        <f>'[1]Cumulative Stats'!H117</f>
        <v>0</v>
      </c>
      <c r="I32" s="14">
        <f>'[1]Cumulative Stats'!I117</f>
        <v>0</v>
      </c>
      <c r="J32" s="14">
        <f>IF(C32&gt;=PASSING!$B$1,1,0)</f>
        <v>1</v>
      </c>
      <c r="K32">
        <f>IF(C32&gt;0,1,0)</f>
        <v>1</v>
      </c>
    </row>
    <row r="33" spans="1:11">
      <c r="A33" s="14" t="str">
        <f>'[20]Cumulative Stats'!A122</f>
        <v>Waddy</v>
      </c>
      <c r="B33" s="14" t="str">
        <f>'[20]Cumulative Stats'!B122</f>
        <v>LA</v>
      </c>
      <c r="C33" s="14">
        <f>'[20]Cumulative Stats'!C122</f>
        <v>6</v>
      </c>
      <c r="D33" s="14">
        <f>'[20]Cumulative Stats'!D122</f>
        <v>0</v>
      </c>
      <c r="E33" s="14">
        <f>'[20]Cumulative Stats'!E122</f>
        <v>24</v>
      </c>
      <c r="F33" s="11">
        <f>IF(C33=0,0,E33/C33)</f>
        <v>4</v>
      </c>
      <c r="G33" s="14">
        <f>'[20]Cumulative Stats'!G122</f>
        <v>12</v>
      </c>
      <c r="H33" s="14">
        <f>'[20]Cumulative Stats'!H122</f>
        <v>0</v>
      </c>
      <c r="I33" s="14">
        <f>'[20]Cumulative Stats'!I122</f>
        <v>0</v>
      </c>
      <c r="J33" s="14">
        <f>IF(C33&gt;=PASSING!$B$1,1,0)</f>
        <v>1</v>
      </c>
      <c r="K33">
        <f>IF(C33&gt;0,1,0)</f>
        <v>1</v>
      </c>
    </row>
    <row r="34" spans="1:11">
      <c r="A34" t="str">
        <f>'[28]Cumulative Stats'!A117</f>
        <v>Green</v>
      </c>
      <c r="B34" t="str">
        <f>'[28]Cumulative Stats'!B117</f>
        <v>Was</v>
      </c>
      <c r="C34">
        <f>'[28]Cumulative Stats'!C117</f>
        <v>8</v>
      </c>
      <c r="D34">
        <f>'[28]Cumulative Stats'!D117</f>
        <v>3</v>
      </c>
      <c r="E34">
        <f>'[28]Cumulative Stats'!E117</f>
        <v>30</v>
      </c>
      <c r="F34" s="11">
        <f>IF(C34=0,0,E34/C34)</f>
        <v>3.75</v>
      </c>
      <c r="G34">
        <f>'[28]Cumulative Stats'!G117</f>
        <v>15</v>
      </c>
      <c r="H34">
        <f>'[28]Cumulative Stats'!H117</f>
        <v>0</v>
      </c>
      <c r="I34">
        <f>'[28]Cumulative Stats'!I117</f>
        <v>0</v>
      </c>
      <c r="J34" s="14">
        <f>IF(C34&gt;=PASSING!$B$1,1,0)</f>
        <v>1</v>
      </c>
      <c r="K34">
        <f>IF(C34&gt;0,1,0)</f>
        <v>1</v>
      </c>
    </row>
    <row r="35" spans="1:11">
      <c r="A35" s="14" t="str">
        <f>'[16]Cumulative Stats'!A117</f>
        <v>Schubert</v>
      </c>
      <c r="B35" s="14" t="str">
        <f>'[16]Cumulative Stats'!B117</f>
        <v>Chi</v>
      </c>
      <c r="C35" s="14">
        <f>'[16]Cumulative Stats'!C117</f>
        <v>5</v>
      </c>
      <c r="D35" s="14">
        <f>'[16]Cumulative Stats'!D117</f>
        <v>7</v>
      </c>
      <c r="E35" s="14">
        <f>'[16]Cumulative Stats'!E117</f>
        <v>16</v>
      </c>
      <c r="F35" s="11">
        <f>IF(C35=0,0,E35/C35)</f>
        <v>3.2</v>
      </c>
      <c r="G35" s="14">
        <f>'[16]Cumulative Stats'!G117</f>
        <v>10</v>
      </c>
      <c r="H35" s="14">
        <f>'[16]Cumulative Stats'!H117</f>
        <v>0</v>
      </c>
      <c r="I35" s="14">
        <f>'[16]Cumulative Stats'!I117</f>
        <v>0</v>
      </c>
      <c r="J35" s="14">
        <f>IF(C35&gt;=PASSING!$B$1,1,0)</f>
        <v>1</v>
      </c>
      <c r="K35">
        <f>IF(C35&gt;0,1,0)</f>
        <v>1</v>
      </c>
    </row>
    <row r="36" spans="1:11">
      <c r="A36" s="14" t="str">
        <f>'[3]Cumulative Stats'!A120</f>
        <v>Law</v>
      </c>
      <c r="B36" s="14" t="str">
        <f>'[3]Cumulative Stats'!B120</f>
        <v>Cin</v>
      </c>
      <c r="C36" s="14">
        <f>'[3]Cumulative Stats'!C120</f>
        <v>8</v>
      </c>
      <c r="D36" s="14">
        <f>'[3]Cumulative Stats'!D120</f>
        <v>0</v>
      </c>
      <c r="E36" s="14">
        <f>'[3]Cumulative Stats'!E120</f>
        <v>21</v>
      </c>
      <c r="F36" s="11">
        <f>IF(C36=0,0,E36/C36)</f>
        <v>2.625</v>
      </c>
      <c r="G36" s="14">
        <f>'[3]Cumulative Stats'!G120</f>
        <v>7</v>
      </c>
      <c r="H36" s="14">
        <f>'[3]Cumulative Stats'!H120</f>
        <v>0</v>
      </c>
      <c r="I36" s="14">
        <f>'[3]Cumulative Stats'!I120</f>
        <v>0</v>
      </c>
      <c r="J36" s="14">
        <f>IF(C36&gt;=PASSING!$B$1,1,0)</f>
        <v>1</v>
      </c>
      <c r="K36">
        <f>IF(C36&gt;0,1,0)</f>
        <v>1</v>
      </c>
    </row>
    <row r="37" spans="1:11">
      <c r="A37" s="14" t="str">
        <f>'[10]Cumulative Stats'!A116</f>
        <v>Schroy</v>
      </c>
      <c r="B37" s="14" t="str">
        <f>'[10]Cumulative Stats'!B116</f>
        <v>NYJ</v>
      </c>
      <c r="C37" s="14">
        <f>'[10]Cumulative Stats'!C116</f>
        <v>1</v>
      </c>
      <c r="D37" s="14">
        <f>'[10]Cumulative Stats'!D116</f>
        <v>0</v>
      </c>
      <c r="E37" s="14">
        <f>'[10]Cumulative Stats'!E116</f>
        <v>31</v>
      </c>
      <c r="F37" s="11">
        <f>IF(C37=0,0,E37/C37)</f>
        <v>31</v>
      </c>
      <c r="G37" s="14">
        <f>'[10]Cumulative Stats'!G116</f>
        <v>31</v>
      </c>
      <c r="H37" s="14">
        <f>'[10]Cumulative Stats'!H116</f>
        <v>0</v>
      </c>
      <c r="I37" s="14">
        <f>'[10]Cumulative Stats'!I116</f>
        <v>0</v>
      </c>
      <c r="J37" s="14">
        <f>IF(C37&gt;=PASSING!$B$1,1,0)</f>
        <v>0</v>
      </c>
      <c r="K37">
        <f>IF(C37&gt;0,1,0)</f>
        <v>1</v>
      </c>
    </row>
    <row r="38" spans="1:11">
      <c r="A38" s="14" t="str">
        <f>'[18]Cumulative Stats'!A119</f>
        <v>Blue</v>
      </c>
      <c r="B38" s="14" t="str">
        <f>'[18]Cumulative Stats'!B119</f>
        <v>Det</v>
      </c>
      <c r="C38" s="14">
        <f>'[18]Cumulative Stats'!C119</f>
        <v>3</v>
      </c>
      <c r="D38" s="14">
        <f>'[18]Cumulative Stats'!D119</f>
        <v>3</v>
      </c>
      <c r="E38" s="14">
        <f>'[18]Cumulative Stats'!E119</f>
        <v>52</v>
      </c>
      <c r="F38" s="11">
        <f>IF(C38=0,0,E38/C38)</f>
        <v>17.333333333333332</v>
      </c>
      <c r="G38" s="14">
        <f>'[18]Cumulative Stats'!G119</f>
        <v>26</v>
      </c>
      <c r="H38" s="14">
        <f>'[18]Cumulative Stats'!H119</f>
        <v>0</v>
      </c>
      <c r="I38" s="14">
        <f>'[18]Cumulative Stats'!I119</f>
        <v>0</v>
      </c>
      <c r="J38" s="14">
        <f>IF(C38&gt;=PASSING!$B$1,1,0)</f>
        <v>0</v>
      </c>
      <c r="K38">
        <f>IF(C38&gt;0,1,0)</f>
        <v>1</v>
      </c>
    </row>
    <row r="39" spans="1:11">
      <c r="A39" s="14" t="str">
        <f>'[12]Cumulative Stats'!A119</f>
        <v>Terry</v>
      </c>
      <c r="B39" s="14" t="s">
        <v>246</v>
      </c>
      <c r="C39" s="14">
        <f>'[12]Cumulative Stats'!C119</f>
        <v>3</v>
      </c>
      <c r="D39" s="14">
        <f>'[12]Cumulative Stats'!D119</f>
        <v>0</v>
      </c>
      <c r="E39" s="14">
        <f>'[12]Cumulative Stats'!E119</f>
        <v>40</v>
      </c>
      <c r="F39" s="11">
        <f>IF(C39=0,0,E39/C39)</f>
        <v>13.333333333333334</v>
      </c>
      <c r="G39" s="14">
        <f>'[12]Cumulative Stats'!G119</f>
        <v>27</v>
      </c>
      <c r="H39" s="14">
        <f>'[12]Cumulative Stats'!H119</f>
        <v>0</v>
      </c>
      <c r="I39" s="14">
        <f>'[12]Cumulative Stats'!I119</f>
        <v>0</v>
      </c>
      <c r="J39" s="14">
        <f>IF(C39&gt;=PASSING!$B$1,1,0)</f>
        <v>0</v>
      </c>
      <c r="K39">
        <f>IF(C39&gt;0,1,0)</f>
        <v>1</v>
      </c>
    </row>
    <row r="40" spans="1:11">
      <c r="A40" s="14" t="str">
        <f>'[20]Cumulative Stats'!A119</f>
        <v>Brown</v>
      </c>
      <c r="B40" s="14" t="str">
        <f>'[20]Cumulative Stats'!B119</f>
        <v>LA</v>
      </c>
      <c r="C40" s="14">
        <f>'[20]Cumulative Stats'!C119</f>
        <v>3</v>
      </c>
      <c r="D40" s="14">
        <f>'[20]Cumulative Stats'!D119</f>
        <v>1</v>
      </c>
      <c r="E40" s="14">
        <f>'[20]Cumulative Stats'!E119</f>
        <v>37</v>
      </c>
      <c r="F40" s="11">
        <f>IF(C40=0,0,E40/C40)</f>
        <v>12.333333333333334</v>
      </c>
      <c r="G40" s="14">
        <f>'[20]Cumulative Stats'!G119</f>
        <v>13</v>
      </c>
      <c r="H40" s="14">
        <f>'[20]Cumulative Stats'!H119</f>
        <v>0</v>
      </c>
      <c r="I40" s="14">
        <f>'[20]Cumulative Stats'!I119</f>
        <v>0</v>
      </c>
      <c r="J40" s="14">
        <f>IF(C40&gt;=PASSING!$B$1,1,0)</f>
        <v>0</v>
      </c>
      <c r="K40">
        <f>IF(C40&gt;0,1,0)</f>
        <v>1</v>
      </c>
    </row>
    <row r="41" spans="1:11">
      <c r="A41" s="14" t="str">
        <f>'[18]Cumulative Stats'!A122</f>
        <v>Scott</v>
      </c>
      <c r="B41" s="14" t="str">
        <f>'[18]Cumulative Stats'!B122</f>
        <v>Det</v>
      </c>
      <c r="C41" s="14">
        <f>'[18]Cumulative Stats'!C122</f>
        <v>2</v>
      </c>
      <c r="D41" s="14">
        <f>'[18]Cumulative Stats'!D122</f>
        <v>0</v>
      </c>
      <c r="E41" s="14">
        <f>'[18]Cumulative Stats'!E122</f>
        <v>23</v>
      </c>
      <c r="F41" s="11">
        <f>IF(C41=0,0,E41/C41)</f>
        <v>11.5</v>
      </c>
      <c r="G41" s="14">
        <f>'[18]Cumulative Stats'!G122</f>
        <v>15</v>
      </c>
      <c r="H41" s="14">
        <f>'[18]Cumulative Stats'!H122</f>
        <v>0</v>
      </c>
      <c r="I41" s="14">
        <f>'[18]Cumulative Stats'!I122</f>
        <v>0</v>
      </c>
      <c r="J41" s="14">
        <f>IF(C41&gt;=PASSING!$B$1,1,0)</f>
        <v>0</v>
      </c>
      <c r="K41">
        <f>IF(C41&gt;0,1,0)</f>
        <v>1</v>
      </c>
    </row>
    <row r="42" spans="1:11">
      <c r="A42" s="14" t="str">
        <f>'[5]Cumulative Stats'!A119</f>
        <v>West</v>
      </c>
      <c r="B42" s="14" t="str">
        <f>'[5]Cumulative Stats'!B119</f>
        <v>Den</v>
      </c>
      <c r="C42" s="14">
        <f>'[5]Cumulative Stats'!C119</f>
        <v>1</v>
      </c>
      <c r="D42" s="14">
        <f>'[5]Cumulative Stats'!D119</f>
        <v>0</v>
      </c>
      <c r="E42" s="14">
        <f>'[5]Cumulative Stats'!E119</f>
        <v>11</v>
      </c>
      <c r="F42" s="11">
        <f>IF(C42=0,0,E42/C42)</f>
        <v>11</v>
      </c>
      <c r="G42" s="14">
        <f>'[5]Cumulative Stats'!G119</f>
        <v>11</v>
      </c>
      <c r="H42" s="14">
        <f>'[5]Cumulative Stats'!H119</f>
        <v>0</v>
      </c>
      <c r="I42" s="14">
        <f>'[5]Cumulative Stats'!I119</f>
        <v>0</v>
      </c>
      <c r="J42" s="14">
        <f>IF(C42&gt;=PASSING!$B$1,1,0)</f>
        <v>0</v>
      </c>
      <c r="K42">
        <f>IF(C42&gt;0,1,0)</f>
        <v>1</v>
      </c>
    </row>
    <row r="43" spans="1:11">
      <c r="A43" s="14" t="str">
        <f>'[25]Cumulative Stats'!A122</f>
        <v>Shelby</v>
      </c>
      <c r="B43" s="14" t="str">
        <f>'[25]Cumulative Stats'!B122</f>
        <v>StL</v>
      </c>
      <c r="C43" s="14">
        <f>'[25]Cumulative Stats'!C122</f>
        <v>3</v>
      </c>
      <c r="D43" s="14">
        <f>'[25]Cumulative Stats'!D122</f>
        <v>0</v>
      </c>
      <c r="E43" s="14">
        <f>'[25]Cumulative Stats'!E122</f>
        <v>32</v>
      </c>
      <c r="F43" s="11">
        <f>IF(C43=0,0,E43/C43)</f>
        <v>10.666666666666666</v>
      </c>
      <c r="G43" s="14">
        <f>'[25]Cumulative Stats'!G122</f>
        <v>12</v>
      </c>
      <c r="H43" s="14">
        <f>'[25]Cumulative Stats'!H122</f>
        <v>0</v>
      </c>
      <c r="I43" s="14">
        <f>'[25]Cumulative Stats'!I122</f>
        <v>0</v>
      </c>
      <c r="J43" s="14">
        <f>IF(C43&gt;=PASSING!$B$1,1,0)</f>
        <v>0</v>
      </c>
      <c r="K43">
        <f>IF(C43&gt;0,1,0)</f>
        <v>1</v>
      </c>
    </row>
    <row r="44" spans="1:11">
      <c r="A44" s="14" t="str">
        <f>'[3]Cumulative Stats'!A118</f>
        <v>Davis</v>
      </c>
      <c r="B44" s="14" t="str">
        <f>'[3]Cumulative Stats'!B118</f>
        <v>Cin</v>
      </c>
      <c r="C44" s="14">
        <f>'[3]Cumulative Stats'!C118</f>
        <v>2</v>
      </c>
      <c r="D44" s="14">
        <f>'[3]Cumulative Stats'!D118</f>
        <v>2</v>
      </c>
      <c r="E44" s="14">
        <f>'[3]Cumulative Stats'!E118</f>
        <v>20</v>
      </c>
      <c r="F44" s="11">
        <f>IF(C44=0,0,E44/C44)</f>
        <v>10</v>
      </c>
      <c r="G44" s="14">
        <f>'[3]Cumulative Stats'!G118</f>
        <v>18</v>
      </c>
      <c r="H44" s="14">
        <f>'[3]Cumulative Stats'!H118</f>
        <v>0</v>
      </c>
      <c r="I44" s="14">
        <f>'[3]Cumulative Stats'!I118</f>
        <v>0</v>
      </c>
      <c r="J44" s="14">
        <f>IF(C44&gt;=PASSING!$B$1,1,0)</f>
        <v>0</v>
      </c>
      <c r="K44">
        <f>IF(C44&gt;0,1,0)</f>
        <v>1</v>
      </c>
    </row>
    <row r="45" spans="1:11">
      <c r="A45" s="14" t="str">
        <f>'[6]Cumulative Stats'!A115</f>
        <v>Coleman</v>
      </c>
      <c r="B45" s="14" t="str">
        <f>'[6]Cumulative Stats'!B115</f>
        <v>Hou</v>
      </c>
      <c r="C45" s="14">
        <f>'[6]Cumulative Stats'!C115</f>
        <v>2</v>
      </c>
      <c r="D45" s="14">
        <f>'[6]Cumulative Stats'!D115</f>
        <v>3</v>
      </c>
      <c r="E45" s="14">
        <f>'[6]Cumulative Stats'!E115</f>
        <v>16</v>
      </c>
      <c r="F45" s="11">
        <f>IF(C45=0,0,E45/C45)</f>
        <v>8</v>
      </c>
      <c r="G45" s="14">
        <f>'[6]Cumulative Stats'!G115</f>
        <v>10</v>
      </c>
      <c r="H45" s="14">
        <f>'[6]Cumulative Stats'!H115</f>
        <v>0</v>
      </c>
      <c r="I45" s="14">
        <f>'[6]Cumulative Stats'!I115</f>
        <v>0</v>
      </c>
      <c r="J45" s="14">
        <f>IF(C45&gt;=PASSING!$B$1,1,0)</f>
        <v>0</v>
      </c>
      <c r="K45">
        <f>IF(C45&gt;0,1,0)</f>
        <v>1</v>
      </c>
    </row>
    <row r="46" spans="1:11">
      <c r="A46" s="14" t="str">
        <f>'[2]Cumulative Stats'!A117</f>
        <v>Levenseller</v>
      </c>
      <c r="B46" s="14" t="s">
        <v>243</v>
      </c>
      <c r="C46" s="14">
        <f>'[2]Cumulative Stats'!C117</f>
        <v>2</v>
      </c>
      <c r="D46" s="14">
        <f>'[2]Cumulative Stats'!D117</f>
        <v>0</v>
      </c>
      <c r="E46" s="14">
        <f>'[2]Cumulative Stats'!E117</f>
        <v>16</v>
      </c>
      <c r="F46" s="11">
        <f>IF(C46=0,0,E46/C46)</f>
        <v>8</v>
      </c>
      <c r="G46" s="14">
        <f>'[2]Cumulative Stats'!G117</f>
        <v>12</v>
      </c>
      <c r="H46" s="14">
        <f>'[2]Cumulative Stats'!H117</f>
        <v>0</v>
      </c>
      <c r="I46" s="14">
        <f>'[2]Cumulative Stats'!I117</f>
        <v>0</v>
      </c>
      <c r="J46" s="14">
        <f>IF(C46&gt;=PASSING!$B$1,1,0)</f>
        <v>0</v>
      </c>
      <c r="K46">
        <f>IF(C46&gt;0,1,0)</f>
        <v>1</v>
      </c>
    </row>
    <row r="47" spans="1:11">
      <c r="A47" t="str">
        <f>'[27]Cumulative Stats'!A118</f>
        <v>Mucker</v>
      </c>
      <c r="B47" t="str">
        <f>'[27]Cumulative Stats'!B118</f>
        <v>TB</v>
      </c>
      <c r="C47">
        <f>'[27]Cumulative Stats'!C118</f>
        <v>1</v>
      </c>
      <c r="D47">
        <f>'[27]Cumulative Stats'!D118</f>
        <v>1</v>
      </c>
      <c r="E47">
        <f>'[27]Cumulative Stats'!E118</f>
        <v>7</v>
      </c>
      <c r="F47" s="11">
        <f>IF(C47=0,0,E47/C47)</f>
        <v>7</v>
      </c>
      <c r="G47">
        <f>'[27]Cumulative Stats'!G118</f>
        <v>7</v>
      </c>
      <c r="H47">
        <f>'[27]Cumulative Stats'!H118</f>
        <v>0</v>
      </c>
      <c r="I47">
        <f>'[27]Cumulative Stats'!I118</f>
        <v>0</v>
      </c>
      <c r="J47" s="14">
        <f>IF(C47&gt;=PASSING!$B$1,1,0)</f>
        <v>0</v>
      </c>
      <c r="K47">
        <f>IF(C47&gt;0,1,0)</f>
        <v>1</v>
      </c>
    </row>
    <row r="48" spans="1:11">
      <c r="A48" s="14" t="str">
        <f>'[7]Cumulative Stats'!A117</f>
        <v>Green</v>
      </c>
      <c r="B48" s="14" t="str">
        <f>'[7]Cumulative Stats'!B117</f>
        <v>KC</v>
      </c>
      <c r="C48" s="14">
        <f>'[7]Cumulative Stats'!C117</f>
        <v>1</v>
      </c>
      <c r="D48" s="14">
        <f>'[7]Cumulative Stats'!D117</f>
        <v>0</v>
      </c>
      <c r="E48" s="14">
        <f>'[7]Cumulative Stats'!E117</f>
        <v>7</v>
      </c>
      <c r="F48" s="11">
        <f>IF(C48=0,0,E48/C48)</f>
        <v>7</v>
      </c>
      <c r="G48" s="14">
        <f>'[7]Cumulative Stats'!G117</f>
        <v>7</v>
      </c>
      <c r="H48" s="14">
        <f>'[7]Cumulative Stats'!H117</f>
        <v>0</v>
      </c>
      <c r="I48" s="14">
        <f>'[7]Cumulative Stats'!I117</f>
        <v>0</v>
      </c>
      <c r="J48" s="14">
        <f>IF(C48&gt;=PASSING!$B$1,1,0)</f>
        <v>0</v>
      </c>
      <c r="K48">
        <f>IF(C48&gt;0,1,0)</f>
        <v>1</v>
      </c>
    </row>
    <row r="49" spans="1:11">
      <c r="A49" s="78" t="s">
        <v>242</v>
      </c>
      <c r="B49" s="14" t="s">
        <v>230</v>
      </c>
      <c r="C49" s="14">
        <f>+$C$140</f>
        <v>1</v>
      </c>
      <c r="D49" s="14">
        <f>+$D$140</f>
        <v>1</v>
      </c>
      <c r="E49" s="14">
        <f>+$E$140</f>
        <v>7</v>
      </c>
      <c r="F49" s="11">
        <f>IF(C49=0,0,E49/C49)</f>
        <v>7</v>
      </c>
      <c r="G49" s="14">
        <f>+$G$140</f>
        <v>7</v>
      </c>
      <c r="H49" s="14">
        <f>+$H$140</f>
        <v>0</v>
      </c>
      <c r="I49" s="14">
        <f>+$I$140</f>
        <v>0</v>
      </c>
      <c r="J49" s="14">
        <f>IF(C49&gt;=PASSING!$B$1,1,0)</f>
        <v>0</v>
      </c>
      <c r="K49">
        <f>IF(C49&gt;0,1,0)</f>
        <v>1</v>
      </c>
    </row>
    <row r="50" spans="1:11">
      <c r="A50" s="14" t="str">
        <f>'[25]Cumulative Stats'!A121</f>
        <v>Harrell</v>
      </c>
      <c r="B50" s="14" t="str">
        <f>'[25]Cumulative Stats'!B121</f>
        <v>StL</v>
      </c>
      <c r="C50" s="14">
        <f>'[25]Cumulative Stats'!C121</f>
        <v>1</v>
      </c>
      <c r="D50" s="14">
        <f>'[25]Cumulative Stats'!D121</f>
        <v>0</v>
      </c>
      <c r="E50" s="14">
        <f>'[25]Cumulative Stats'!E121</f>
        <v>7</v>
      </c>
      <c r="F50" s="11">
        <f>IF(C50=0,0,E50/C50)</f>
        <v>7</v>
      </c>
      <c r="G50" s="14">
        <f>'[25]Cumulative Stats'!G121</f>
        <v>7</v>
      </c>
      <c r="H50" s="14">
        <f>'[25]Cumulative Stats'!H121</f>
        <v>0</v>
      </c>
      <c r="I50" s="14">
        <f>'[25]Cumulative Stats'!I121</f>
        <v>0</v>
      </c>
      <c r="J50" s="14">
        <f>IF(C50&gt;=PASSING!$B$1,1,0)</f>
        <v>0</v>
      </c>
      <c r="K50">
        <f>IF(C50&gt;0,1,0)</f>
        <v>1</v>
      </c>
    </row>
    <row r="51" spans="1:11">
      <c r="A51" s="14" t="str">
        <f>'[17]Cumulative Stats'!A115</f>
        <v>Hill</v>
      </c>
      <c r="B51" s="14" t="str">
        <f>'[17]Cumulative Stats'!B115</f>
        <v>Dal</v>
      </c>
      <c r="C51" s="14">
        <f>'[17]Cumulative Stats'!C115</f>
        <v>3</v>
      </c>
      <c r="D51" s="14">
        <f>'[17]Cumulative Stats'!D115</f>
        <v>0</v>
      </c>
      <c r="E51" s="14">
        <f>'[17]Cumulative Stats'!E115</f>
        <v>13</v>
      </c>
      <c r="F51" s="11">
        <f>IF(C51=0,0,E51/C51)</f>
        <v>4.333333333333333</v>
      </c>
      <c r="G51" s="14">
        <f>'[17]Cumulative Stats'!G115</f>
        <v>11</v>
      </c>
      <c r="H51" s="14">
        <f>'[17]Cumulative Stats'!H115</f>
        <v>0</v>
      </c>
      <c r="I51" s="14">
        <f>'[17]Cumulative Stats'!I115</f>
        <v>0</v>
      </c>
      <c r="J51" s="14">
        <f>IF(C51&gt;=PASSING!$B$1,1,0)</f>
        <v>0</v>
      </c>
      <c r="K51">
        <f>IF(C51&gt;0,1,0)</f>
        <v>1</v>
      </c>
    </row>
    <row r="52" spans="1:11">
      <c r="A52" s="14" t="str">
        <f>'[22]Cumulative Stats'!A117</f>
        <v>McGill</v>
      </c>
      <c r="B52" s="14" t="str">
        <f>'[22]Cumulative Stats'!B117</f>
        <v>NO</v>
      </c>
      <c r="C52" s="14">
        <f>'[22]Cumulative Stats'!C117</f>
        <v>1</v>
      </c>
      <c r="D52" s="14">
        <f>'[22]Cumulative Stats'!D117</f>
        <v>0</v>
      </c>
      <c r="E52" s="14">
        <f>'[22]Cumulative Stats'!E117</f>
        <v>4</v>
      </c>
      <c r="F52" s="11">
        <f>IF(C52=0,0,E52/C52)</f>
        <v>4</v>
      </c>
      <c r="G52" s="14">
        <f>'[22]Cumulative Stats'!G117</f>
        <v>4</v>
      </c>
      <c r="H52" s="14">
        <f>'[22]Cumulative Stats'!H117</f>
        <v>0</v>
      </c>
      <c r="I52" s="14">
        <f>'[22]Cumulative Stats'!I117</f>
        <v>0</v>
      </c>
      <c r="J52" s="14">
        <f>IF(C52&gt;=PASSING!$B$1,1,0)</f>
        <v>0</v>
      </c>
      <c r="K52">
        <f>IF(C52&gt;0,1,0)</f>
        <v>1</v>
      </c>
    </row>
    <row r="53" spans="1:11">
      <c r="A53" s="14" t="str">
        <f>'[23]Cumulative Stats'!A119</f>
        <v>Thompson</v>
      </c>
      <c r="B53" s="14" t="str">
        <f>'[23]Cumulative Stats'!B119</f>
        <v>NYG</v>
      </c>
      <c r="C53" s="14">
        <f>'[23]Cumulative Stats'!C119</f>
        <v>2</v>
      </c>
      <c r="D53" s="14">
        <f>'[23]Cumulative Stats'!D119</f>
        <v>0</v>
      </c>
      <c r="E53" s="14">
        <f>'[23]Cumulative Stats'!E119</f>
        <v>8</v>
      </c>
      <c r="F53" s="11">
        <f>IF(C53=0,0,E53/C53)</f>
        <v>4</v>
      </c>
      <c r="G53" s="14">
        <f>'[23]Cumulative Stats'!G119</f>
        <v>6</v>
      </c>
      <c r="H53" s="14">
        <f>'[23]Cumulative Stats'!H119</f>
        <v>0</v>
      </c>
      <c r="I53" s="14">
        <f>'[23]Cumulative Stats'!I119</f>
        <v>0</v>
      </c>
      <c r="J53" s="14">
        <f>IF(C53&gt;=PASSING!$B$1,1,0)</f>
        <v>0</v>
      </c>
      <c r="K53">
        <f>IF(C53&gt;0,1,0)</f>
        <v>1</v>
      </c>
    </row>
    <row r="54" spans="1:11">
      <c r="A54" s="14" t="str">
        <f>'[13]Cumulative Stats'!A125</f>
        <v>Rodgers</v>
      </c>
      <c r="B54" s="14" t="str">
        <f>'[13]Cumulative Stats'!B125</f>
        <v>SD</v>
      </c>
      <c r="C54" s="14">
        <f>'[13]Cumulative Stats'!C125</f>
        <v>1</v>
      </c>
      <c r="D54" s="14">
        <f>'[13]Cumulative Stats'!D125</f>
        <v>0</v>
      </c>
      <c r="E54" s="14">
        <f>'[13]Cumulative Stats'!E125</f>
        <v>4</v>
      </c>
      <c r="F54" s="11">
        <f>IF(C54=0,0,E54/C54)</f>
        <v>4</v>
      </c>
      <c r="G54" s="14">
        <f>'[13]Cumulative Stats'!G125</f>
        <v>4</v>
      </c>
      <c r="H54" s="14">
        <f>'[13]Cumulative Stats'!H125</f>
        <v>0</v>
      </c>
      <c r="I54" s="14">
        <f>'[13]Cumulative Stats'!I125</f>
        <v>0</v>
      </c>
      <c r="J54" s="14">
        <f>IF(C54&gt;=PASSING!$B$1,1,0)</f>
        <v>0</v>
      </c>
      <c r="K54">
        <f>IF(C54&gt;0,1,0)</f>
        <v>1</v>
      </c>
    </row>
    <row r="55" spans="1:11">
      <c r="A55" s="14" t="str">
        <f>'[8]Cumulative Stats'!A117</f>
        <v>Cornelius</v>
      </c>
      <c r="B55" s="14" t="str">
        <f>'[8]Cumulative Stats'!B117</f>
        <v>Mia</v>
      </c>
      <c r="C55" s="14">
        <f>'[8]Cumulative Stats'!C117</f>
        <v>1</v>
      </c>
      <c r="D55" s="14">
        <f>'[8]Cumulative Stats'!D117</f>
        <v>0</v>
      </c>
      <c r="E55" s="14">
        <f>'[8]Cumulative Stats'!E117</f>
        <v>4</v>
      </c>
      <c r="F55" s="11">
        <f>IF(C55=0,0,E55/C55)</f>
        <v>4</v>
      </c>
      <c r="G55" s="14">
        <f>'[8]Cumulative Stats'!G117</f>
        <v>4</v>
      </c>
      <c r="H55" s="14">
        <f>'[8]Cumulative Stats'!H117</f>
        <v>0</v>
      </c>
      <c r="I55" s="14">
        <f>'[8]Cumulative Stats'!I117</f>
        <v>0</v>
      </c>
      <c r="J55" s="14">
        <f>IF(C55&gt;=PASSING!$B$1,1,0)</f>
        <v>0</v>
      </c>
      <c r="K55">
        <f>IF(C55&gt;0,1,0)</f>
        <v>1</v>
      </c>
    </row>
    <row r="56" spans="1:11">
      <c r="A56" s="14" t="str">
        <f>'[20]Cumulative Stats'!A121</f>
        <v>Cromwell</v>
      </c>
      <c r="B56" s="14" t="str">
        <f>'[20]Cumulative Stats'!B121</f>
        <v>LA</v>
      </c>
      <c r="C56" s="14">
        <f>'[20]Cumulative Stats'!C121</f>
        <v>2</v>
      </c>
      <c r="D56" s="14">
        <f>'[20]Cumulative Stats'!D121</f>
        <v>0</v>
      </c>
      <c r="E56" s="14">
        <f>'[20]Cumulative Stats'!E121</f>
        <v>7</v>
      </c>
      <c r="F56" s="11">
        <f>IF(C56=0,0,E56/C56)</f>
        <v>3.5</v>
      </c>
      <c r="G56" s="14">
        <f>'[20]Cumulative Stats'!G121</f>
        <v>7</v>
      </c>
      <c r="H56" s="14">
        <f>'[20]Cumulative Stats'!H121</f>
        <v>0</v>
      </c>
      <c r="I56" s="14">
        <f>'[20]Cumulative Stats'!I121</f>
        <v>0</v>
      </c>
      <c r="J56" s="14">
        <f>IF(C56&gt;=PASSING!$B$1,1,0)</f>
        <v>0</v>
      </c>
      <c r="K56">
        <f>IF(C56&gt;0,1,0)</f>
        <v>1</v>
      </c>
    </row>
    <row r="57" spans="1:11">
      <c r="A57" s="14" t="str">
        <f>'[2]Cumulative Stats'!A119</f>
        <v>Piccone</v>
      </c>
      <c r="B57" s="14" t="str">
        <f>'[2]Cumulative Stats'!B119</f>
        <v>Buf</v>
      </c>
      <c r="C57" s="14">
        <f>'[2]Cumulative Stats'!C119</f>
        <v>2</v>
      </c>
      <c r="D57" s="14">
        <f>'[2]Cumulative Stats'!D119</f>
        <v>1</v>
      </c>
      <c r="E57" s="14">
        <f>'[2]Cumulative Stats'!E119</f>
        <v>6</v>
      </c>
      <c r="F57" s="11">
        <f>IF(C57=0,0,E57/C57)</f>
        <v>3</v>
      </c>
      <c r="G57" s="14">
        <f>'[2]Cumulative Stats'!G119</f>
        <v>6</v>
      </c>
      <c r="H57" s="14">
        <f>'[2]Cumulative Stats'!H119</f>
        <v>0</v>
      </c>
      <c r="I57" s="14">
        <f>'[2]Cumulative Stats'!I119</f>
        <v>0</v>
      </c>
      <c r="J57" s="14">
        <f>IF(C57&gt;=PASSING!$B$1,1,0)</f>
        <v>0</v>
      </c>
      <c r="K57">
        <f>IF(C57&gt;0,1,0)</f>
        <v>1</v>
      </c>
    </row>
    <row r="58" spans="1:11">
      <c r="A58" s="14" t="str">
        <f>'[18]Cumulative Stats'!A124</f>
        <v>Thompson,L</v>
      </c>
      <c r="B58" s="14" t="str">
        <f>'[18]Cumulative Stats'!B124</f>
        <v>Det</v>
      </c>
      <c r="C58" s="14">
        <f>'[18]Cumulative Stats'!C124</f>
        <v>2</v>
      </c>
      <c r="D58" s="14">
        <f>'[18]Cumulative Stats'!D124</f>
        <v>0</v>
      </c>
      <c r="E58" s="14">
        <f>'[18]Cumulative Stats'!E124</f>
        <v>6</v>
      </c>
      <c r="F58" s="11">
        <f>IF(C58=0,0,E58/C58)</f>
        <v>3</v>
      </c>
      <c r="G58" s="14">
        <f>'[18]Cumulative Stats'!G124</f>
        <v>6</v>
      </c>
      <c r="H58" s="14">
        <f>'[18]Cumulative Stats'!H124</f>
        <v>0</v>
      </c>
      <c r="I58" s="14">
        <f>'[18]Cumulative Stats'!I124</f>
        <v>1</v>
      </c>
      <c r="J58" s="14">
        <f>IF(C58&gt;=PASSING!$B$1,1,0)</f>
        <v>0</v>
      </c>
      <c r="K58">
        <f>IF(C58&gt;0,1,0)</f>
        <v>1</v>
      </c>
    </row>
    <row r="59" spans="1:11">
      <c r="A59" s="14" t="str">
        <f>'[4]Cumulative Stats'!A115</f>
        <v>Newsome</v>
      </c>
      <c r="B59" s="14" t="str">
        <f>'[4]Cumulative Stats'!B115</f>
        <v>Cle</v>
      </c>
      <c r="C59" s="14">
        <f>'[4]Cumulative Stats'!C115</f>
        <v>1</v>
      </c>
      <c r="D59" s="14">
        <f>'[4]Cumulative Stats'!D115</f>
        <v>0</v>
      </c>
      <c r="E59" s="14">
        <f>'[4]Cumulative Stats'!E115</f>
        <v>3</v>
      </c>
      <c r="F59" s="11">
        <f>IF(C59=0,0,E59/C59)</f>
        <v>3</v>
      </c>
      <c r="G59" s="14">
        <f>'[4]Cumulative Stats'!G115</f>
        <v>3</v>
      </c>
      <c r="H59" s="14">
        <f>'[4]Cumulative Stats'!H115</f>
        <v>0</v>
      </c>
      <c r="I59" s="14">
        <f>'[4]Cumulative Stats'!I115</f>
        <v>0</v>
      </c>
      <c r="J59" s="14">
        <f>IF(C59&gt;=PASSING!$B$1,1,0)</f>
        <v>0</v>
      </c>
      <c r="K59">
        <f>IF(C59&gt;0,1,0)</f>
        <v>1</v>
      </c>
    </row>
    <row r="60" spans="1:11">
      <c r="A60" s="14" t="str">
        <f>'[19]Cumulative Stats'!A115</f>
        <v>Gray</v>
      </c>
      <c r="B60" s="14" t="str">
        <f>'[19]Cumulative Stats'!B115</f>
        <v>GB</v>
      </c>
      <c r="C60" s="14">
        <f>'[19]Cumulative Stats'!C115</f>
        <v>1</v>
      </c>
      <c r="D60" s="14">
        <f>'[19]Cumulative Stats'!D115</f>
        <v>0</v>
      </c>
      <c r="E60" s="14">
        <f>'[19]Cumulative Stats'!E115</f>
        <v>2</v>
      </c>
      <c r="F60" s="11">
        <f>IF(C60=0,0,E60/C60)</f>
        <v>2</v>
      </c>
      <c r="G60" s="14">
        <f>'[19]Cumulative Stats'!G115</f>
        <v>2</v>
      </c>
      <c r="H60" s="14">
        <f>'[19]Cumulative Stats'!H115</f>
        <v>0</v>
      </c>
      <c r="I60" s="14">
        <f>'[19]Cumulative Stats'!I115</f>
        <v>0</v>
      </c>
      <c r="J60" s="14">
        <f>IF(C60&gt;=PASSING!$B$1,1,0)</f>
        <v>0</v>
      </c>
      <c r="K60">
        <f>IF(C60&gt;0,1,0)</f>
        <v>1</v>
      </c>
    </row>
    <row r="61" spans="1:11">
      <c r="A61" s="14" t="str">
        <f>'[5]Cumulative Stats'!A117</f>
        <v>Thompson</v>
      </c>
      <c r="B61" s="14" t="str">
        <f>'[5]Cumulative Stats'!B117</f>
        <v>Den</v>
      </c>
      <c r="C61" s="14">
        <f>'[5]Cumulative Stats'!C117</f>
        <v>1</v>
      </c>
      <c r="D61" s="14">
        <f>'[5]Cumulative Stats'!D117</f>
        <v>0</v>
      </c>
      <c r="E61" s="14">
        <f>'[5]Cumulative Stats'!E117</f>
        <v>2</v>
      </c>
      <c r="F61" s="11">
        <f>IF(C61=0,0,E61/C61)</f>
        <v>2</v>
      </c>
      <c r="G61" s="14">
        <f>'[5]Cumulative Stats'!G117</f>
        <v>2</v>
      </c>
      <c r="H61" s="14">
        <f>'[5]Cumulative Stats'!H117</f>
        <v>0</v>
      </c>
      <c r="I61" s="14">
        <f>'[5]Cumulative Stats'!I117</f>
        <v>0</v>
      </c>
      <c r="J61" s="14">
        <f>IF(C61&gt;=PASSING!$B$1,1,0)</f>
        <v>0</v>
      </c>
      <c r="K61">
        <f>IF(C61&gt;0,1,0)</f>
        <v>1</v>
      </c>
    </row>
    <row r="62" spans="1:11">
      <c r="A62" s="14" t="str">
        <f>'[25]Cumulative Stats'!A125</f>
        <v>Tilley</v>
      </c>
      <c r="B62" s="14" t="str">
        <f>'[25]Cumulative Stats'!B125</f>
        <v>StL</v>
      </c>
      <c r="C62" s="14">
        <f>'[25]Cumulative Stats'!C125</f>
        <v>1</v>
      </c>
      <c r="D62" s="14">
        <f>'[25]Cumulative Stats'!D125</f>
        <v>0</v>
      </c>
      <c r="E62" s="14">
        <f>'[25]Cumulative Stats'!E125</f>
        <v>2</v>
      </c>
      <c r="F62" s="11">
        <f>IF(C62=0,0,E62/C62)</f>
        <v>2</v>
      </c>
      <c r="G62" s="14">
        <f>'[25]Cumulative Stats'!G125</f>
        <v>2</v>
      </c>
      <c r="H62" s="14">
        <f>'[25]Cumulative Stats'!H125</f>
        <v>0</v>
      </c>
      <c r="I62" s="14">
        <f>'[25]Cumulative Stats'!I125</f>
        <v>0</v>
      </c>
      <c r="J62" s="14">
        <f>IF(C62&gt;=PASSING!$B$1,1,0)</f>
        <v>0</v>
      </c>
      <c r="K62">
        <f>IF(C62&gt;0,1,0)</f>
        <v>1</v>
      </c>
    </row>
    <row r="63" spans="1:11">
      <c r="A63" s="14" t="str">
        <f>'[14]Cumulative Stats'!A117</f>
        <v>Harris</v>
      </c>
      <c r="B63" s="14" t="str">
        <f>'[14]Cumulative Stats'!B117</f>
        <v>Sea</v>
      </c>
      <c r="C63" s="14">
        <f>'[14]Cumulative Stats'!C117</f>
        <v>1</v>
      </c>
      <c r="D63" s="14">
        <f>'[14]Cumulative Stats'!D117</f>
        <v>0</v>
      </c>
      <c r="E63" s="14">
        <f>'[14]Cumulative Stats'!E117</f>
        <v>1</v>
      </c>
      <c r="F63" s="11">
        <f>IF(C63=0,0,E63/C63)</f>
        <v>1</v>
      </c>
      <c r="G63" s="14">
        <f>'[14]Cumulative Stats'!G117</f>
        <v>1</v>
      </c>
      <c r="H63" s="14">
        <f>'[14]Cumulative Stats'!H117</f>
        <v>0</v>
      </c>
      <c r="I63" s="14">
        <f>'[14]Cumulative Stats'!I117</f>
        <v>0</v>
      </c>
      <c r="J63" s="14">
        <f>IF(C63&gt;=PASSING!$B$1,1,0)</f>
        <v>0</v>
      </c>
      <c r="K63">
        <f>IF(C63&gt;0,1,0)</f>
        <v>1</v>
      </c>
    </row>
    <row r="64" spans="1:11">
      <c r="A64" s="14" t="str">
        <f>'[5]Cumulative Stats'!A116</f>
        <v>Preston</v>
      </c>
      <c r="B64" s="14" t="str">
        <f>'[5]Cumulative Stats'!B116</f>
        <v>Den</v>
      </c>
      <c r="C64" s="14">
        <f>'[5]Cumulative Stats'!C116</f>
        <v>1</v>
      </c>
      <c r="D64" s="14">
        <f>'[5]Cumulative Stats'!D116</f>
        <v>0</v>
      </c>
      <c r="E64" s="14">
        <f>'[5]Cumulative Stats'!E116</f>
        <v>1</v>
      </c>
      <c r="F64" s="11">
        <f>IF(C64=0,0,E64/C64)</f>
        <v>1</v>
      </c>
      <c r="G64" s="14">
        <f>'[5]Cumulative Stats'!G116</f>
        <v>1</v>
      </c>
      <c r="H64" s="14">
        <f>'[5]Cumulative Stats'!H116</f>
        <v>0</v>
      </c>
      <c r="I64" s="14">
        <f>'[5]Cumulative Stats'!I116</f>
        <v>0</v>
      </c>
      <c r="J64" s="14">
        <f>IF(C64&gt;=PASSING!$B$1,1,0)</f>
        <v>0</v>
      </c>
      <c r="K64">
        <f>IF(C64&gt;0,1,0)</f>
        <v>1</v>
      </c>
    </row>
    <row r="65" spans="1:11">
      <c r="A65" s="14" t="str">
        <f>'[23]Cumulative Stats'!A118</f>
        <v>Robinson</v>
      </c>
      <c r="B65" s="14" t="str">
        <f>'[23]Cumulative Stats'!B118</f>
        <v>NYG</v>
      </c>
      <c r="C65" s="14">
        <f>'[23]Cumulative Stats'!C118</f>
        <v>3</v>
      </c>
      <c r="D65" s="14">
        <f>'[23]Cumulative Stats'!D118</f>
        <v>3</v>
      </c>
      <c r="E65" s="14">
        <f>'[23]Cumulative Stats'!E118</f>
        <v>2</v>
      </c>
      <c r="F65" s="11">
        <f>IF(C65=0,0,E65/C65)</f>
        <v>0.66666666666666663</v>
      </c>
      <c r="G65" s="14">
        <f>'[23]Cumulative Stats'!G118</f>
        <v>2</v>
      </c>
      <c r="H65" s="14">
        <f>'[23]Cumulative Stats'!H118</f>
        <v>0</v>
      </c>
      <c r="I65" s="14">
        <f>'[23]Cumulative Stats'!I118</f>
        <v>0</v>
      </c>
      <c r="J65" s="14">
        <f>IF(C65&gt;=PASSING!$B$1,1,0)</f>
        <v>0</v>
      </c>
      <c r="K65">
        <f>IF(C65&gt;0,1,0)</f>
        <v>1</v>
      </c>
    </row>
    <row r="66" spans="1:11">
      <c r="A66" s="14" t="str">
        <f>'[23]Cumulative Stats'!A116</f>
        <v>Hammond</v>
      </c>
      <c r="B66" s="14" t="str">
        <f>'[23]Cumulative Stats'!B116</f>
        <v>NYG</v>
      </c>
      <c r="C66" s="14">
        <f>'[23]Cumulative Stats'!C116</f>
        <v>2</v>
      </c>
      <c r="D66" s="14">
        <f>'[23]Cumulative Stats'!D116</f>
        <v>1</v>
      </c>
      <c r="E66" s="14">
        <f>'[23]Cumulative Stats'!E116</f>
        <v>1</v>
      </c>
      <c r="F66" s="11">
        <f>IF(C66=0,0,E66/C66)</f>
        <v>0.5</v>
      </c>
      <c r="G66" s="14">
        <f>'[23]Cumulative Stats'!G116</f>
        <v>1</v>
      </c>
      <c r="H66" s="14">
        <f>'[23]Cumulative Stats'!H116</f>
        <v>0</v>
      </c>
      <c r="I66" s="14">
        <f>'[23]Cumulative Stats'!I116</f>
        <v>0</v>
      </c>
      <c r="J66" s="14">
        <f>IF(C66&gt;=PASSING!$B$1,1,0)</f>
        <v>0</v>
      </c>
      <c r="K66">
        <f>IF(C66&gt;0,1,0)</f>
        <v>1</v>
      </c>
    </row>
    <row r="67" spans="1:11">
      <c r="A67" s="14" t="str">
        <f>'[19]Cumulative Stats'!A118</f>
        <v>Tullis</v>
      </c>
      <c r="B67" s="14" t="str">
        <f>'[19]Cumulative Stats'!B118</f>
        <v>GB</v>
      </c>
      <c r="C67" s="14">
        <f>'[19]Cumulative Stats'!C118</f>
        <v>2</v>
      </c>
      <c r="D67" s="14">
        <f>'[19]Cumulative Stats'!D118</f>
        <v>0</v>
      </c>
      <c r="E67" s="14">
        <f>'[19]Cumulative Stats'!E118</f>
        <v>1</v>
      </c>
      <c r="F67" s="11">
        <f>IF(C67=0,0,E67/C67)</f>
        <v>0.5</v>
      </c>
      <c r="G67" s="14">
        <f>'[19]Cumulative Stats'!G118</f>
        <v>1</v>
      </c>
      <c r="H67" s="14">
        <f>'[19]Cumulative Stats'!H118</f>
        <v>0</v>
      </c>
      <c r="I67" s="14">
        <f>'[19]Cumulative Stats'!I118</f>
        <v>0</v>
      </c>
      <c r="J67" s="14">
        <f>IF(C67&gt;=PASSING!$B$1,1,0)</f>
        <v>0</v>
      </c>
      <c r="K67">
        <f>IF(C67&gt;0,1,0)</f>
        <v>1</v>
      </c>
    </row>
    <row r="68" spans="1:11">
      <c r="A68" s="14" t="str">
        <f>'[18]Cumulative Stats'!A120</f>
        <v>Hunter</v>
      </c>
      <c r="B68" s="14" t="str">
        <f>'[18]Cumulative Stats'!B120</f>
        <v>Det</v>
      </c>
      <c r="C68" s="14">
        <f>'[18]Cumulative Stats'!C120</f>
        <v>1</v>
      </c>
      <c r="D68" s="14">
        <f>'[18]Cumulative Stats'!D120</f>
        <v>0</v>
      </c>
      <c r="E68" s="14">
        <f>'[18]Cumulative Stats'!E120</f>
        <v>0</v>
      </c>
      <c r="F68" s="11">
        <f>IF(C68=0,0,E68/C68)</f>
        <v>0</v>
      </c>
      <c r="G68" s="14">
        <f>'[18]Cumulative Stats'!G120</f>
        <v>0</v>
      </c>
      <c r="H68" s="14">
        <f>'[18]Cumulative Stats'!H120</f>
        <v>0</v>
      </c>
      <c r="I68" s="14">
        <f>'[18]Cumulative Stats'!I120</f>
        <v>0</v>
      </c>
      <c r="J68" s="14">
        <f>IF(C68&gt;=PASSING!$B$1,1,0)</f>
        <v>0</v>
      </c>
      <c r="K68">
        <f>IF(C68&gt;0,1,0)</f>
        <v>1</v>
      </c>
    </row>
    <row r="69" spans="1:11">
      <c r="A69" t="str">
        <f>'[22]Cumulative Stats'!A120</f>
        <v>Fultz</v>
      </c>
      <c r="B69" t="str">
        <f>'[22]Cumulative Stats'!B120</f>
        <v>NO</v>
      </c>
      <c r="C69">
        <f>'[22]Cumulative Stats'!C120</f>
        <v>1</v>
      </c>
      <c r="D69">
        <f>'[22]Cumulative Stats'!D120</f>
        <v>0</v>
      </c>
      <c r="E69">
        <f>'[22]Cumulative Stats'!E120</f>
        <v>0</v>
      </c>
      <c r="F69" s="11">
        <f>IF(C69=0,0,E69/C69)</f>
        <v>0</v>
      </c>
      <c r="G69">
        <f>'[22]Cumulative Stats'!G120</f>
        <v>0</v>
      </c>
      <c r="H69">
        <f>'[22]Cumulative Stats'!H120</f>
        <v>0</v>
      </c>
      <c r="I69">
        <f>'[22]Cumulative Stats'!I120</f>
        <v>1</v>
      </c>
      <c r="J69" s="14">
        <f>IF(C69&gt;=PASSING!$B$1,1,0)</f>
        <v>0</v>
      </c>
      <c r="K69">
        <f>IF(C69&gt;0,1,0)</f>
        <v>1</v>
      </c>
    </row>
    <row r="70" spans="1:11">
      <c r="A70" s="14" t="str">
        <f>'[20]Cumulative Stats'!A120</f>
        <v>Bryant</v>
      </c>
      <c r="B70" s="14" t="str">
        <f>'[20]Cumulative Stats'!B120</f>
        <v>LA</v>
      </c>
      <c r="C70" s="14">
        <f>'[20]Cumulative Stats'!C120</f>
        <v>1</v>
      </c>
      <c r="D70" s="14">
        <f>'[20]Cumulative Stats'!D120</f>
        <v>0</v>
      </c>
      <c r="E70" s="14">
        <f>'[20]Cumulative Stats'!E120</f>
        <v>0</v>
      </c>
      <c r="F70" s="11">
        <f>IF(C70=0,0,E70/C70)</f>
        <v>0</v>
      </c>
      <c r="G70" s="14">
        <f>'[20]Cumulative Stats'!G120</f>
        <v>0</v>
      </c>
      <c r="H70" s="14">
        <f>'[20]Cumulative Stats'!H120</f>
        <v>0</v>
      </c>
      <c r="I70" s="14">
        <f>'[20]Cumulative Stats'!I120</f>
        <v>0</v>
      </c>
      <c r="J70" s="14">
        <f>IF(C70&gt;=PASSING!$B$1,1,0)</f>
        <v>0</v>
      </c>
      <c r="K70">
        <f>IF(C70&gt;0,1,0)</f>
        <v>1</v>
      </c>
    </row>
    <row r="71" spans="1:11">
      <c r="A71" t="str">
        <f>'[28]Cumulative Stats'!A115</f>
        <v>Anderson</v>
      </c>
      <c r="B71" t="s">
        <v>200</v>
      </c>
      <c r="C71">
        <f>'[28]Cumulative Stats'!C115</f>
        <v>0</v>
      </c>
      <c r="D71">
        <f>'[28]Cumulative Stats'!D115</f>
        <v>0</v>
      </c>
      <c r="E71">
        <f>'[28]Cumulative Stats'!E115</f>
        <v>0</v>
      </c>
      <c r="F71" s="11">
        <f>IF(C71=0,0,E71/C71)</f>
        <v>0</v>
      </c>
      <c r="G71">
        <f>'[28]Cumulative Stats'!G115</f>
        <v>0</v>
      </c>
      <c r="H71">
        <f>'[28]Cumulative Stats'!H115</f>
        <v>0</v>
      </c>
      <c r="I71">
        <f>'[28]Cumulative Stats'!I115</f>
        <v>0</v>
      </c>
      <c r="J71" s="14">
        <f>IF(C71&gt;=PASSING!$B$1,1,0)</f>
        <v>0</v>
      </c>
      <c r="K71">
        <f>IF(C71&gt;0,1,0)</f>
        <v>0</v>
      </c>
    </row>
    <row r="72" spans="1:11">
      <c r="A72" s="14" t="str">
        <f>'[16]Cumulative Stats'!A115</f>
        <v>Baschnagel</v>
      </c>
      <c r="B72" s="14" t="str">
        <f>'[16]Cumulative Stats'!B115</f>
        <v>Chi</v>
      </c>
      <c r="C72" s="14">
        <f>'[16]Cumulative Stats'!C115</f>
        <v>0</v>
      </c>
      <c r="D72" s="14">
        <f>'[16]Cumulative Stats'!D115</f>
        <v>0</v>
      </c>
      <c r="E72" s="14">
        <f>'[16]Cumulative Stats'!E115</f>
        <v>0</v>
      </c>
      <c r="F72" s="11">
        <f>IF(C72=0,0,E72/C72)</f>
        <v>0</v>
      </c>
      <c r="G72" s="14">
        <f>'[16]Cumulative Stats'!G115</f>
        <v>0</v>
      </c>
      <c r="H72" s="14">
        <f>'[16]Cumulative Stats'!H115</f>
        <v>0</v>
      </c>
      <c r="I72" s="14">
        <f>'[16]Cumulative Stats'!I115</f>
        <v>0</v>
      </c>
      <c r="J72" s="14">
        <f>IF(C72&gt;=PASSING!$B$1,1,0)</f>
        <v>0</v>
      </c>
      <c r="K72">
        <f>IF(C72&gt;0,1,0)</f>
        <v>0</v>
      </c>
    </row>
    <row r="73" spans="1:11">
      <c r="A73" s="14" t="str">
        <f>'[3]Cumulative Stats'!A116</f>
        <v>Bass</v>
      </c>
      <c r="B73" s="14" t="str">
        <f>'[3]Cumulative Stats'!B116</f>
        <v>Cin</v>
      </c>
      <c r="C73" s="14">
        <f>'[3]Cumulative Stats'!C116</f>
        <v>0</v>
      </c>
      <c r="D73" s="14">
        <f>'[3]Cumulative Stats'!D116</f>
        <v>0</v>
      </c>
      <c r="E73" s="14">
        <f>'[3]Cumulative Stats'!E116</f>
        <v>0</v>
      </c>
      <c r="F73" s="11">
        <f>IF(C73=0,0,E73/C73)</f>
        <v>0</v>
      </c>
      <c r="G73" s="14">
        <f>'[3]Cumulative Stats'!G116</f>
        <v>0</v>
      </c>
      <c r="H73" s="14">
        <f>'[3]Cumulative Stats'!H116</f>
        <v>0</v>
      </c>
      <c r="I73" s="14">
        <f>'[3]Cumulative Stats'!I116</f>
        <v>0</v>
      </c>
      <c r="J73" s="14">
        <f>IF(C73&gt;=PASSING!$B$1,1,0)</f>
        <v>0</v>
      </c>
      <c r="K73">
        <f>IF(C73&gt;0,1,0)</f>
        <v>0</v>
      </c>
    </row>
    <row r="74" spans="1:11">
      <c r="A74" s="14" t="str">
        <f>'[25]Cumulative Stats'!A120</f>
        <v>Bell,G</v>
      </c>
      <c r="B74" s="14" t="str">
        <f>'[25]Cumulative Stats'!B120</f>
        <v>StL</v>
      </c>
      <c r="C74" s="14">
        <f>'[25]Cumulative Stats'!C120</f>
        <v>0</v>
      </c>
      <c r="D74" s="14">
        <f>'[25]Cumulative Stats'!D120</f>
        <v>0</v>
      </c>
      <c r="E74" s="14">
        <f>'[25]Cumulative Stats'!E120</f>
        <v>0</v>
      </c>
      <c r="F74" s="11">
        <f>IF(C74=0,0,E74/C74)</f>
        <v>0</v>
      </c>
      <c r="G74" s="14">
        <f>'[25]Cumulative Stats'!G120</f>
        <v>0</v>
      </c>
      <c r="H74" s="14">
        <f>'[25]Cumulative Stats'!H120</f>
        <v>0</v>
      </c>
      <c r="I74" s="14">
        <f>'[25]Cumulative Stats'!I120</f>
        <v>0</v>
      </c>
      <c r="J74" s="14">
        <f>IF(C74&gt;=PASSING!$B$1,1,0)</f>
        <v>0</v>
      </c>
      <c r="K74">
        <f>IF(C74&gt;0,1,0)</f>
        <v>0</v>
      </c>
    </row>
    <row r="75" spans="1:11">
      <c r="A75" s="14" t="str">
        <f>'[1]Cumulative Stats'!A115</f>
        <v>Blackwood</v>
      </c>
      <c r="B75" s="14" t="str">
        <f>'[1]Cumulative Stats'!B115</f>
        <v>Bal</v>
      </c>
      <c r="C75" s="14">
        <f>'[1]Cumulative Stats'!C115</f>
        <v>0</v>
      </c>
      <c r="D75" s="14">
        <f>'[1]Cumulative Stats'!D115</f>
        <v>0</v>
      </c>
      <c r="E75" s="14">
        <f>'[1]Cumulative Stats'!E115</f>
        <v>0</v>
      </c>
      <c r="F75" s="11">
        <f>IF(C75=0,0,E75/C75)</f>
        <v>0</v>
      </c>
      <c r="G75" s="14">
        <f>'[1]Cumulative Stats'!G115</f>
        <v>0</v>
      </c>
      <c r="H75" s="14">
        <f>'[1]Cumulative Stats'!H115</f>
        <v>0</v>
      </c>
      <c r="I75" s="14">
        <f>'[1]Cumulative Stats'!I115</f>
        <v>0</v>
      </c>
      <c r="J75" s="14">
        <f>IF(C75&gt;=PASSING!$B$1,1,0)</f>
        <v>0</v>
      </c>
      <c r="K75">
        <f>IF(C75&gt;0,1,0)</f>
        <v>0</v>
      </c>
    </row>
    <row r="76" spans="1:11">
      <c r="A76" s="14" t="str">
        <f>'[3]Cumulative Stats'!A117</f>
        <v>Breeden</v>
      </c>
      <c r="B76" s="14" t="str">
        <f>'[3]Cumulative Stats'!B117</f>
        <v>Cin</v>
      </c>
      <c r="C76" s="14">
        <f>'[3]Cumulative Stats'!C117</f>
        <v>0</v>
      </c>
      <c r="D76" s="14">
        <f>'[3]Cumulative Stats'!D117</f>
        <v>0</v>
      </c>
      <c r="E76" s="14">
        <f>'[3]Cumulative Stats'!E117</f>
        <v>0</v>
      </c>
      <c r="F76" s="11">
        <f>IF(C76=0,0,E76/C76)</f>
        <v>0</v>
      </c>
      <c r="G76" s="14">
        <f>'[3]Cumulative Stats'!G117</f>
        <v>0</v>
      </c>
      <c r="H76" s="14">
        <f>'[3]Cumulative Stats'!H117</f>
        <v>0</v>
      </c>
      <c r="I76" s="14">
        <f>'[3]Cumulative Stats'!I117</f>
        <v>0</v>
      </c>
      <c r="J76" s="14">
        <f>IF(C76&gt;=PASSING!$B$1,1,0)</f>
        <v>0</v>
      </c>
      <c r="K76">
        <f>IF(C76&gt;0,1,0)</f>
        <v>0</v>
      </c>
    </row>
    <row r="77" spans="1:11">
      <c r="A77" s="14" t="str">
        <f>'[2]Cumulative Stats'!A115</f>
        <v>Brown</v>
      </c>
      <c r="B77" s="14" t="str">
        <f>'[2]Cumulative Stats'!B115</f>
        <v>Buf</v>
      </c>
      <c r="C77" s="14">
        <f>'[2]Cumulative Stats'!C115</f>
        <v>0</v>
      </c>
      <c r="D77" s="14">
        <f>'[2]Cumulative Stats'!D115</f>
        <v>0</v>
      </c>
      <c r="E77" s="14">
        <f>'[2]Cumulative Stats'!E115</f>
        <v>0</v>
      </c>
      <c r="F77" s="11">
        <f>IF(C77=0,0,E77/C77)</f>
        <v>0</v>
      </c>
      <c r="G77" s="14">
        <f>'[2]Cumulative Stats'!G115</f>
        <v>0</v>
      </c>
      <c r="H77" s="14">
        <f>'[2]Cumulative Stats'!H115</f>
        <v>0</v>
      </c>
      <c r="I77" s="14">
        <f>'[2]Cumulative Stats'!I115</f>
        <v>0</v>
      </c>
      <c r="J77" s="14">
        <f>IF(C77&gt;=PASSING!$B$1,1,0)</f>
        <v>0</v>
      </c>
      <c r="K77">
        <f>IF(C77&gt;0,1,0)</f>
        <v>0</v>
      </c>
    </row>
    <row r="78" spans="1:11">
      <c r="A78" t="str">
        <f>'[27]Cumulative Stats'!A115</f>
        <v>Brown,C</v>
      </c>
      <c r="B78" t="str">
        <f>'[27]Cumulative Stats'!B115</f>
        <v>TB</v>
      </c>
      <c r="C78">
        <f>'[27]Cumulative Stats'!C115</f>
        <v>0</v>
      </c>
      <c r="D78">
        <f>'[27]Cumulative Stats'!D115</f>
        <v>0</v>
      </c>
      <c r="E78">
        <f>'[27]Cumulative Stats'!E115</f>
        <v>0</v>
      </c>
      <c r="F78" s="11">
        <f>IF(C78=0,0,E78/C78)</f>
        <v>0</v>
      </c>
      <c r="G78">
        <f>'[27]Cumulative Stats'!G115</f>
        <v>0</v>
      </c>
      <c r="H78">
        <f>'[27]Cumulative Stats'!H115</f>
        <v>0</v>
      </c>
      <c r="I78">
        <f>'[27]Cumulative Stats'!I115</f>
        <v>0</v>
      </c>
      <c r="J78" s="14">
        <f>IF(C78&gt;=PASSING!$B$1,1,0)</f>
        <v>0</v>
      </c>
      <c r="K78">
        <f>IF(C78&gt;0,1,0)</f>
        <v>0</v>
      </c>
    </row>
    <row r="79" spans="1:11">
      <c r="A79" s="14" t="str">
        <f>'[7]Cumulative Stats'!A115</f>
        <v>Burgmeier</v>
      </c>
      <c r="B79" s="14" t="str">
        <f>'[7]Cumulative Stats'!B115</f>
        <v>KC</v>
      </c>
      <c r="C79" s="14">
        <f>'[7]Cumulative Stats'!C115</f>
        <v>0</v>
      </c>
      <c r="D79" s="14">
        <f>'[7]Cumulative Stats'!D115</f>
        <v>0</v>
      </c>
      <c r="E79" s="14">
        <f>'[7]Cumulative Stats'!E115</f>
        <v>0</v>
      </c>
      <c r="F79" s="11">
        <f>IF(C79=0,0,E79/C79)</f>
        <v>0</v>
      </c>
      <c r="G79" s="14">
        <f>'[7]Cumulative Stats'!G115</f>
        <v>0</v>
      </c>
      <c r="H79" s="14">
        <f>'[7]Cumulative Stats'!H115</f>
        <v>0</v>
      </c>
      <c r="I79" s="14">
        <f>'[7]Cumulative Stats'!I115</f>
        <v>0</v>
      </c>
      <c r="J79" s="14">
        <f>IF(C79&gt;=PASSING!$B$1,1,0)</f>
        <v>0</v>
      </c>
      <c r="K79">
        <f>IF(C79&gt;0,1,0)</f>
        <v>0</v>
      </c>
    </row>
    <row r="80" spans="1:11">
      <c r="A80" s="14" t="str">
        <f>'[1]Cumulative Stats'!A116</f>
        <v>Burke</v>
      </c>
      <c r="B80" s="14" t="str">
        <f>'[1]Cumulative Stats'!B116</f>
        <v>Bal</v>
      </c>
      <c r="C80" s="14">
        <f>'[1]Cumulative Stats'!C116</f>
        <v>0</v>
      </c>
      <c r="D80" s="14">
        <f>'[1]Cumulative Stats'!D116</f>
        <v>0</v>
      </c>
      <c r="E80" s="14">
        <f>'[1]Cumulative Stats'!E116</f>
        <v>0</v>
      </c>
      <c r="F80" s="11">
        <f>IF(C80=0,0,E80/C80)</f>
        <v>0</v>
      </c>
      <c r="G80" s="14">
        <f>'[1]Cumulative Stats'!G116</f>
        <v>0</v>
      </c>
      <c r="H80" s="14">
        <f>'[1]Cumulative Stats'!H116</f>
        <v>0</v>
      </c>
      <c r="I80" s="14">
        <f>'[1]Cumulative Stats'!I116</f>
        <v>0</v>
      </c>
      <c r="J80" s="14">
        <f>IF(C80&gt;=PASSING!$B$1,1,0)</f>
        <v>0</v>
      </c>
      <c r="K80">
        <f>IF(C80&gt;0,1,0)</f>
        <v>0</v>
      </c>
    </row>
    <row r="81" spans="1:11">
      <c r="A81" s="14" t="str">
        <f>'[15]Cumulative Stats'!A115</f>
        <v>Byas</v>
      </c>
      <c r="B81" s="14" t="str">
        <f>'[15]Cumulative Stats'!B115</f>
        <v>Atl</v>
      </c>
      <c r="C81" s="14">
        <f>'[15]Cumulative Stats'!C115</f>
        <v>0</v>
      </c>
      <c r="D81" s="14">
        <f>'[15]Cumulative Stats'!D115</f>
        <v>0</v>
      </c>
      <c r="E81" s="14">
        <f>'[15]Cumulative Stats'!E115</f>
        <v>0</v>
      </c>
      <c r="F81" s="11">
        <f>IF(C81=0,0,E81/C81)</f>
        <v>0</v>
      </c>
      <c r="G81" s="14">
        <f>'[15]Cumulative Stats'!G115</f>
        <v>0</v>
      </c>
      <c r="H81" s="14">
        <f>'[15]Cumulative Stats'!H115</f>
        <v>0</v>
      </c>
      <c r="I81" s="14">
        <f>'[15]Cumulative Stats'!I115</f>
        <v>0</v>
      </c>
      <c r="J81" s="14">
        <f>IF(C81&gt;=PASSING!$B$1,1,0)</f>
        <v>0</v>
      </c>
      <c r="K81">
        <f>IF(C81&gt;0,1,0)</f>
        <v>0</v>
      </c>
    </row>
    <row r="82" spans="1:11">
      <c r="A82" s="14" t="str">
        <f>'[9]Cumulative Stats'!A115</f>
        <v>Conn</v>
      </c>
      <c r="B82" s="14" t="str">
        <f>'[9]Cumulative Stats'!B115</f>
        <v>NE</v>
      </c>
      <c r="C82" s="14">
        <f>'[9]Cumulative Stats'!C115</f>
        <v>0</v>
      </c>
      <c r="D82" s="14">
        <f>'[9]Cumulative Stats'!D115</f>
        <v>0</v>
      </c>
      <c r="E82" s="14">
        <f>'[9]Cumulative Stats'!E115</f>
        <v>0</v>
      </c>
      <c r="F82" s="11">
        <f>IF(C82=0,0,E82/C82)</f>
        <v>0</v>
      </c>
      <c r="G82" s="14">
        <f>'[9]Cumulative Stats'!G115</f>
        <v>0</v>
      </c>
      <c r="H82" s="14">
        <f>'[9]Cumulative Stats'!H115</f>
        <v>0</v>
      </c>
      <c r="I82" s="14">
        <f>'[9]Cumulative Stats'!I115</f>
        <v>0</v>
      </c>
      <c r="J82" s="14">
        <f>IF(C82&gt;=PASSING!$B$1,1,0)</f>
        <v>0</v>
      </c>
      <c r="K82">
        <f>IF(C82&gt;0,1,0)</f>
        <v>0</v>
      </c>
    </row>
    <row r="83" spans="1:11">
      <c r="A83" t="str">
        <f>'[27]Cumulative Stats'!A116</f>
        <v>Cotney</v>
      </c>
      <c r="B83" t="str">
        <f>'[27]Cumulative Stats'!B116</f>
        <v>TB</v>
      </c>
      <c r="C83">
        <f>'[27]Cumulative Stats'!C116</f>
        <v>0</v>
      </c>
      <c r="D83">
        <f>'[27]Cumulative Stats'!D116</f>
        <v>0</v>
      </c>
      <c r="E83">
        <f>'[27]Cumulative Stats'!E116</f>
        <v>0</v>
      </c>
      <c r="F83" s="11">
        <f>IF(C83=0,0,E83/C83)</f>
        <v>0</v>
      </c>
      <c r="G83">
        <f>'[27]Cumulative Stats'!G116</f>
        <v>0</v>
      </c>
      <c r="H83">
        <f>'[27]Cumulative Stats'!H116</f>
        <v>0</v>
      </c>
      <c r="I83">
        <f>'[27]Cumulative Stats'!I116</f>
        <v>0</v>
      </c>
      <c r="J83" s="14">
        <f>IF(C83&gt;=PASSING!$B$1,1,0)</f>
        <v>0</v>
      </c>
      <c r="K83">
        <f>IF(C83&gt;0,1,0)</f>
        <v>0</v>
      </c>
    </row>
    <row r="84" spans="1:11">
      <c r="A84" s="14" t="str">
        <f>'[8]Cumulative Stats'!A118</f>
        <v>Davis</v>
      </c>
      <c r="B84" s="14" t="str">
        <f>'[8]Cumulative Stats'!B118</f>
        <v>Mia</v>
      </c>
      <c r="C84" s="14">
        <f>'[8]Cumulative Stats'!C118</f>
        <v>0</v>
      </c>
      <c r="D84" s="14">
        <f>'[8]Cumulative Stats'!D118</f>
        <v>0</v>
      </c>
      <c r="E84" s="14">
        <f>'[8]Cumulative Stats'!E118</f>
        <v>0</v>
      </c>
      <c r="F84" s="11">
        <f>IF(C84=0,0,E84/C84)</f>
        <v>0</v>
      </c>
      <c r="G84" s="14">
        <f>'[8]Cumulative Stats'!G118</f>
        <v>0</v>
      </c>
      <c r="H84" s="14">
        <f>'[8]Cumulative Stats'!H118</f>
        <v>0</v>
      </c>
      <c r="I84" s="14">
        <f>'[8]Cumulative Stats'!I118</f>
        <v>0</v>
      </c>
      <c r="J84" s="14">
        <f>IF(C84&gt;=PASSING!$B$1,1,0)</f>
        <v>0</v>
      </c>
      <c r="K84">
        <f>IF(C84&gt;0,1,0)</f>
        <v>0</v>
      </c>
    </row>
    <row r="85" spans="1:11">
      <c r="A85" s="14" t="str">
        <f>'[7]Cumulative Stats'!A116</f>
        <v>Dorsey</v>
      </c>
      <c r="B85" s="14" t="str">
        <f>'[7]Cumulative Stats'!B116</f>
        <v>KC</v>
      </c>
      <c r="C85" s="14">
        <f>'[7]Cumulative Stats'!C116</f>
        <v>0</v>
      </c>
      <c r="D85" s="14">
        <f>'[7]Cumulative Stats'!D116</f>
        <v>0</v>
      </c>
      <c r="E85" s="14">
        <f>'[7]Cumulative Stats'!E116</f>
        <v>0</v>
      </c>
      <c r="F85" s="11">
        <f>IF(C85=0,0,E85/C85)</f>
        <v>0</v>
      </c>
      <c r="G85" s="14">
        <f>'[7]Cumulative Stats'!G116</f>
        <v>0</v>
      </c>
      <c r="H85" s="14">
        <f>'[7]Cumulative Stats'!H116</f>
        <v>0</v>
      </c>
      <c r="I85" s="14">
        <f>'[7]Cumulative Stats'!I116</f>
        <v>0</v>
      </c>
      <c r="J85" s="14">
        <f>IF(C85&gt;=PASSING!$B$1,1,0)</f>
        <v>0</v>
      </c>
      <c r="K85">
        <f>IF(C85&gt;0,1,0)</f>
        <v>0</v>
      </c>
    </row>
    <row r="86" spans="1:11">
      <c r="A86" t="str">
        <f>'[28]Cumulative Stats'!A116</f>
        <v>Forte</v>
      </c>
      <c r="B86" t="str">
        <f>'[28]Cumulative Stats'!B116</f>
        <v>Was</v>
      </c>
      <c r="C86">
        <f>'[28]Cumulative Stats'!C116</f>
        <v>0</v>
      </c>
      <c r="D86">
        <f>'[28]Cumulative Stats'!D116</f>
        <v>0</v>
      </c>
      <c r="E86">
        <f>'[28]Cumulative Stats'!E116</f>
        <v>0</v>
      </c>
      <c r="F86" s="11">
        <f>IF(C86=0,0,E86/C86)</f>
        <v>0</v>
      </c>
      <c r="G86">
        <f>'[28]Cumulative Stats'!G116</f>
        <v>0</v>
      </c>
      <c r="H86">
        <f>'[28]Cumulative Stats'!H116</f>
        <v>0</v>
      </c>
      <c r="I86">
        <f>'[28]Cumulative Stats'!I116</f>
        <v>0</v>
      </c>
      <c r="J86" s="14">
        <f>IF(C86&gt;=PASSING!$B$1,1,0)</f>
        <v>0</v>
      </c>
      <c r="K86">
        <f>IF(C86&gt;0,1,0)</f>
        <v>0</v>
      </c>
    </row>
    <row r="87" spans="1:11">
      <c r="A87" s="14" t="str">
        <f>'[14]Cumulative Stats'!A116</f>
        <v>Geddes</v>
      </c>
      <c r="B87" s="14" t="str">
        <f>'[14]Cumulative Stats'!B116</f>
        <v>Sea</v>
      </c>
      <c r="C87" s="14">
        <f>'[14]Cumulative Stats'!C116</f>
        <v>1</v>
      </c>
      <c r="D87" s="14">
        <f>'[14]Cumulative Stats'!D116</f>
        <v>0</v>
      </c>
      <c r="E87" s="14">
        <f>'[14]Cumulative Stats'!E116</f>
        <v>0</v>
      </c>
      <c r="F87" s="11">
        <f>IF(C87=0,0,E87/C87)</f>
        <v>0</v>
      </c>
      <c r="G87" s="14">
        <f>'[14]Cumulative Stats'!G116</f>
        <v>0</v>
      </c>
      <c r="H87" s="14">
        <f>'[14]Cumulative Stats'!H116</f>
        <v>0</v>
      </c>
      <c r="I87" s="14">
        <f>'[14]Cumulative Stats'!I116</f>
        <v>1</v>
      </c>
      <c r="J87" s="14">
        <f>IF(C87&gt;=PASSING!$B$1,1,0)</f>
        <v>0</v>
      </c>
      <c r="K87">
        <f>IF(C87&gt;0,1,0)</f>
        <v>1</v>
      </c>
    </row>
    <row r="88" spans="1:11">
      <c r="A88" s="14" t="str">
        <f>'[24]Cumulative Stats'!A120</f>
        <v>Giammona</v>
      </c>
      <c r="B88" s="14" t="str">
        <f>'[24]Cumulative Stats'!B120</f>
        <v>Phi</v>
      </c>
      <c r="C88" s="14">
        <f>'[24]Cumulative Stats'!C120</f>
        <v>0</v>
      </c>
      <c r="D88" s="14">
        <f>'[24]Cumulative Stats'!D120</f>
        <v>0</v>
      </c>
      <c r="E88" s="14">
        <f>'[24]Cumulative Stats'!E120</f>
        <v>0</v>
      </c>
      <c r="F88" s="11">
        <f>IF(C88=0,0,E88/C88)</f>
        <v>0</v>
      </c>
      <c r="G88" s="14">
        <f>'[24]Cumulative Stats'!G120</f>
        <v>0</v>
      </c>
      <c r="H88" s="14">
        <f>'[24]Cumulative Stats'!H120</f>
        <v>0</v>
      </c>
      <c r="I88" s="14">
        <f>'[24]Cumulative Stats'!I120</f>
        <v>0</v>
      </c>
      <c r="J88" s="14">
        <f>IF(C88&gt;=PASSING!$B$1,1,0)</f>
        <v>0</v>
      </c>
      <c r="K88">
        <f>IF(C88&gt;0,1,0)</f>
        <v>0</v>
      </c>
    </row>
    <row r="89" spans="1:11">
      <c r="A89" s="14" t="str">
        <f>'[15]Cumulative Stats'!A116</f>
        <v>Glazebrook</v>
      </c>
      <c r="B89" s="14" t="str">
        <f>'[15]Cumulative Stats'!B116</f>
        <v>Atl</v>
      </c>
      <c r="C89" s="14">
        <f>'[15]Cumulative Stats'!C116</f>
        <v>0</v>
      </c>
      <c r="D89" s="14">
        <f>'[15]Cumulative Stats'!D116</f>
        <v>0</v>
      </c>
      <c r="E89" s="14">
        <f>'[15]Cumulative Stats'!E116</f>
        <v>0</v>
      </c>
      <c r="F89" s="11">
        <f>IF(C89=0,0,E89/C89)</f>
        <v>0</v>
      </c>
      <c r="G89" s="14">
        <f>'[15]Cumulative Stats'!G116</f>
        <v>0</v>
      </c>
      <c r="H89" s="14">
        <f>'[15]Cumulative Stats'!H116</f>
        <v>0</v>
      </c>
      <c r="I89" s="14">
        <f>'[15]Cumulative Stats'!I116</f>
        <v>0</v>
      </c>
      <c r="J89" s="14">
        <f>IF(C89&gt;=PASSING!$B$1,1,0)</f>
        <v>0</v>
      </c>
      <c r="K89">
        <f>IF(C89&gt;0,1,0)</f>
        <v>0</v>
      </c>
    </row>
    <row r="90" spans="1:11">
      <c r="A90" s="14" t="str">
        <f>'[13]Cumulative Stats'!A123</f>
        <v>Goode</v>
      </c>
      <c r="B90" s="14" t="str">
        <f>'[13]Cumulative Stats'!B123</f>
        <v>SD</v>
      </c>
      <c r="C90" s="14">
        <f>'[13]Cumulative Stats'!C123</f>
        <v>0</v>
      </c>
      <c r="D90" s="14">
        <f>'[13]Cumulative Stats'!D123</f>
        <v>0</v>
      </c>
      <c r="E90" s="14">
        <f>'[13]Cumulative Stats'!E123</f>
        <v>0</v>
      </c>
      <c r="F90" s="11">
        <f>IF(C90=0,0,E90/C90)</f>
        <v>0</v>
      </c>
      <c r="G90" s="14">
        <f>'[13]Cumulative Stats'!G123</f>
        <v>0</v>
      </c>
      <c r="H90" s="14">
        <f>'[13]Cumulative Stats'!H123</f>
        <v>0</v>
      </c>
      <c r="I90" s="14">
        <f>'[13]Cumulative Stats'!I123</f>
        <v>0</v>
      </c>
      <c r="J90" s="14">
        <f>IF(C90&gt;=PASSING!$B$1,1,0)</f>
        <v>0</v>
      </c>
      <c r="K90">
        <f>IF(C90&gt;0,1,0)</f>
        <v>0</v>
      </c>
    </row>
    <row r="91" spans="1:11">
      <c r="A91" s="14" t="str">
        <f>'[21]Cumulative Stats'!A115</f>
        <v>Hannon</v>
      </c>
      <c r="B91" s="14" t="str">
        <f>'[21]Cumulative Stats'!B115</f>
        <v>Min</v>
      </c>
      <c r="C91" s="14">
        <f>'[21]Cumulative Stats'!C115</f>
        <v>0</v>
      </c>
      <c r="D91" s="14">
        <f>'[21]Cumulative Stats'!D115</f>
        <v>3</v>
      </c>
      <c r="E91" s="14">
        <f>'[21]Cumulative Stats'!E115</f>
        <v>0</v>
      </c>
      <c r="F91" s="11">
        <f>IF(C91=0,0,E91/C91)</f>
        <v>0</v>
      </c>
      <c r="G91" s="14">
        <f>'[21]Cumulative Stats'!G115</f>
        <v>0</v>
      </c>
      <c r="H91" s="14">
        <f>'[21]Cumulative Stats'!H115</f>
        <v>0</v>
      </c>
      <c r="I91" s="14">
        <f>'[21]Cumulative Stats'!I115</f>
        <v>0</v>
      </c>
      <c r="J91" s="14">
        <f>IF(C91&gt;=PASSING!$B$1,1,0)</f>
        <v>0</v>
      </c>
      <c r="K91">
        <f>IF(C91&gt;0,1,0)</f>
        <v>0</v>
      </c>
    </row>
    <row r="92" spans="1:11">
      <c r="A92" t="str">
        <f>'[28]Cumulative Stats'!A118</f>
        <v>Harmon</v>
      </c>
      <c r="B92" t="str">
        <f>'[28]Cumulative Stats'!B118</f>
        <v>Was</v>
      </c>
      <c r="C92">
        <f>'[28]Cumulative Stats'!C118</f>
        <v>0</v>
      </c>
      <c r="D92">
        <f>'[28]Cumulative Stats'!D118</f>
        <v>0</v>
      </c>
      <c r="E92">
        <f>'[28]Cumulative Stats'!E118</f>
        <v>0</v>
      </c>
      <c r="F92" s="11">
        <f>IF(C92=0,0,E92/C92)</f>
        <v>0</v>
      </c>
      <c r="G92">
        <f>'[28]Cumulative Stats'!G118</f>
        <v>0</v>
      </c>
      <c r="H92">
        <f>'[28]Cumulative Stats'!H118</f>
        <v>0</v>
      </c>
      <c r="I92">
        <f>'[28]Cumulative Stats'!I118</f>
        <v>0</v>
      </c>
      <c r="J92" s="14">
        <f>IF(C92&gt;=PASSING!$B$1,1,0)</f>
        <v>0</v>
      </c>
      <c r="K92">
        <f>IF(C92&gt;0,1,0)</f>
        <v>0</v>
      </c>
    </row>
    <row r="93" spans="1:11">
      <c r="A93" t="str">
        <f>'[2]Cumulative Stats'!A116</f>
        <v>Hooks</v>
      </c>
      <c r="B93" t="str">
        <f>'[2]Cumulative Stats'!B116</f>
        <v>Buf</v>
      </c>
      <c r="C93">
        <f>'[2]Cumulative Stats'!C116</f>
        <v>0</v>
      </c>
      <c r="D93">
        <f>'[2]Cumulative Stats'!D116</f>
        <v>0</v>
      </c>
      <c r="E93">
        <f>'[2]Cumulative Stats'!E116</f>
        <v>0</v>
      </c>
      <c r="F93" s="11">
        <f>IF(C93=0,0,E93/C93)</f>
        <v>0</v>
      </c>
      <c r="G93">
        <f>'[2]Cumulative Stats'!G116</f>
        <v>0</v>
      </c>
      <c r="H93">
        <f>'[2]Cumulative Stats'!H116</f>
        <v>0</v>
      </c>
      <c r="I93">
        <f>'[2]Cumulative Stats'!I116</f>
        <v>0</v>
      </c>
      <c r="J93" s="14">
        <f>IF(C93&gt;=PASSING!$B$1,1,0)</f>
        <v>0</v>
      </c>
      <c r="K93">
        <f>IF(C93&gt;0,1,0)</f>
        <v>0</v>
      </c>
    </row>
    <row r="94" spans="1:11">
      <c r="A94" s="14" t="str">
        <f>'[23]Cumulative Stats'!A117</f>
        <v>Jackson</v>
      </c>
      <c r="B94" s="14" t="str">
        <f>'[23]Cumulative Stats'!B117</f>
        <v>NYG</v>
      </c>
      <c r="C94" s="14">
        <f>'[23]Cumulative Stats'!C117</f>
        <v>0</v>
      </c>
      <c r="D94" s="14">
        <f>'[23]Cumulative Stats'!D117</f>
        <v>0</v>
      </c>
      <c r="E94" s="14">
        <f>'[23]Cumulative Stats'!E117</f>
        <v>0</v>
      </c>
      <c r="F94" s="11">
        <f>IF(C94=0,0,E94/C94)</f>
        <v>0</v>
      </c>
      <c r="G94" s="14">
        <f>'[23]Cumulative Stats'!G117</f>
        <v>0</v>
      </c>
      <c r="H94" s="14">
        <f>'[23]Cumulative Stats'!H117</f>
        <v>0</v>
      </c>
      <c r="I94" s="14">
        <f>'[23]Cumulative Stats'!I117</f>
        <v>0</v>
      </c>
      <c r="J94" s="14">
        <f>IF(C94&gt;=PASSING!$B$1,1,0)</f>
        <v>0</v>
      </c>
      <c r="K94">
        <f>IF(C94&gt;0,1,0)</f>
        <v>0</v>
      </c>
    </row>
    <row r="95" spans="1:11">
      <c r="A95" s="14" t="str">
        <f>'[3]Cumulative Stats'!A119</f>
        <v>Jauron</v>
      </c>
      <c r="B95" s="14" t="str">
        <f>'[3]Cumulative Stats'!B119</f>
        <v>Cin</v>
      </c>
      <c r="C95" s="14">
        <f>'[3]Cumulative Stats'!C119</f>
        <v>0</v>
      </c>
      <c r="D95" s="14">
        <f>'[3]Cumulative Stats'!D119</f>
        <v>0</v>
      </c>
      <c r="E95" s="14">
        <f>'[3]Cumulative Stats'!E119</f>
        <v>0</v>
      </c>
      <c r="F95" s="11">
        <f>IF(C95=0,0,E95/C95)</f>
        <v>0</v>
      </c>
      <c r="G95" s="14">
        <f>'[3]Cumulative Stats'!G119</f>
        <v>0</v>
      </c>
      <c r="H95" s="14">
        <f>'[3]Cumulative Stats'!H119</f>
        <v>0</v>
      </c>
      <c r="I95" s="14">
        <f>'[3]Cumulative Stats'!I119</f>
        <v>0</v>
      </c>
      <c r="J95" s="14">
        <f>IF(C95&gt;=PASSING!$B$1,1,0)</f>
        <v>0</v>
      </c>
      <c r="K95">
        <f>IF(C95&gt;0,1,0)</f>
        <v>0</v>
      </c>
    </row>
    <row r="96" spans="1:11">
      <c r="A96" s="14" t="str">
        <f>'[15]Cumulative Stats'!A118</f>
        <v>Lawrence</v>
      </c>
      <c r="B96" s="14" t="str">
        <f>'[15]Cumulative Stats'!B118</f>
        <v>Atl</v>
      </c>
      <c r="C96" s="14">
        <f>'[15]Cumulative Stats'!C118</f>
        <v>0</v>
      </c>
      <c r="D96" s="14">
        <f>'[15]Cumulative Stats'!D118</f>
        <v>0</v>
      </c>
      <c r="E96" s="14">
        <f>'[15]Cumulative Stats'!E118</f>
        <v>0</v>
      </c>
      <c r="F96" s="11">
        <f>IF(C96=0,0,E96/C96)</f>
        <v>0</v>
      </c>
      <c r="G96" s="14">
        <f>'[15]Cumulative Stats'!G118</f>
        <v>0</v>
      </c>
      <c r="H96" s="14">
        <f>'[15]Cumulative Stats'!H118</f>
        <v>0</v>
      </c>
      <c r="I96" s="14">
        <f>'[15]Cumulative Stats'!I118</f>
        <v>0</v>
      </c>
      <c r="J96" s="14">
        <f>IF(C96&gt;=PASSING!$B$1,1,0)</f>
        <v>0</v>
      </c>
      <c r="K96">
        <f>IF(C96&gt;0,1,0)</f>
        <v>0</v>
      </c>
    </row>
    <row r="97" spans="1:11">
      <c r="A97" s="14" t="str">
        <f>'[22]Cumulative Stats'!A116</f>
        <v>Mauti</v>
      </c>
      <c r="B97" s="14" t="str">
        <f>'[22]Cumulative Stats'!B116</f>
        <v>NO</v>
      </c>
      <c r="C97" s="14">
        <f>'[22]Cumulative Stats'!C116</f>
        <v>0</v>
      </c>
      <c r="D97" s="14">
        <f>'[22]Cumulative Stats'!D116</f>
        <v>1</v>
      </c>
      <c r="E97" s="14">
        <f>'[22]Cumulative Stats'!E116</f>
        <v>0</v>
      </c>
      <c r="F97" s="11">
        <f>IF(C97=0,0,E97/C97)</f>
        <v>0</v>
      </c>
      <c r="G97" s="14">
        <f>'[22]Cumulative Stats'!G116</f>
        <v>0</v>
      </c>
      <c r="H97" s="14">
        <f>'[22]Cumulative Stats'!H116</f>
        <v>0</v>
      </c>
      <c r="I97" s="14">
        <f>'[22]Cumulative Stats'!I116</f>
        <v>0</v>
      </c>
      <c r="J97" s="14">
        <f>IF(C97&gt;=PASSING!$B$1,1,0)</f>
        <v>0</v>
      </c>
      <c r="K97">
        <f>IF(C97&gt;0,1,0)</f>
        <v>0</v>
      </c>
    </row>
    <row r="98" spans="1:11">
      <c r="A98" s="14" t="str">
        <f>'[1]Cumulative Stats'!A118</f>
        <v>McCall</v>
      </c>
      <c r="B98" s="14" t="str">
        <f>'[1]Cumulative Stats'!B118</f>
        <v>Bal</v>
      </c>
      <c r="C98" s="14">
        <f>'[1]Cumulative Stats'!C118</f>
        <v>0</v>
      </c>
      <c r="D98" s="14">
        <f>'[1]Cumulative Stats'!D118</f>
        <v>0</v>
      </c>
      <c r="E98" s="14">
        <f>'[1]Cumulative Stats'!E118</f>
        <v>0</v>
      </c>
      <c r="F98" s="11">
        <f>IF(C98=0,0,E98/C98)</f>
        <v>0</v>
      </c>
      <c r="G98" s="14">
        <f>'[1]Cumulative Stats'!G118</f>
        <v>0</v>
      </c>
      <c r="H98" s="14">
        <f>'[1]Cumulative Stats'!H118</f>
        <v>0</v>
      </c>
      <c r="I98" s="14">
        <f>'[1]Cumulative Stats'!I118</f>
        <v>0</v>
      </c>
      <c r="J98" s="14">
        <f>IF(C98&gt;=PASSING!$B$1,1,0)</f>
        <v>0</v>
      </c>
      <c r="K98">
        <f>IF(C98&gt;0,1,0)</f>
        <v>0</v>
      </c>
    </row>
    <row r="99" spans="1:11">
      <c r="A99" s="14" t="str">
        <f>'[6]Cumulative Stats'!A117</f>
        <v>Merkens</v>
      </c>
      <c r="B99" s="14" t="str">
        <f>'[6]Cumulative Stats'!B117</f>
        <v>Hou</v>
      </c>
      <c r="C99" s="14">
        <f>'[6]Cumulative Stats'!C117</f>
        <v>0</v>
      </c>
      <c r="D99" s="14">
        <f>'[6]Cumulative Stats'!D117</f>
        <v>0</v>
      </c>
      <c r="E99" s="14">
        <f>'[6]Cumulative Stats'!E117</f>
        <v>0</v>
      </c>
      <c r="F99" s="11">
        <f>IF(C99=0,0,E99/C99)</f>
        <v>0</v>
      </c>
      <c r="G99" s="14">
        <f>'[6]Cumulative Stats'!G117</f>
        <v>0</v>
      </c>
      <c r="H99" s="14">
        <f>'[6]Cumulative Stats'!H117</f>
        <v>0</v>
      </c>
      <c r="I99" s="14">
        <f>'[6]Cumulative Stats'!I117</f>
        <v>0</v>
      </c>
      <c r="J99" s="14">
        <f>IF(C99&gt;=PASSING!$B$1,1,0)</f>
        <v>0</v>
      </c>
      <c r="K99">
        <f>IF(C99&gt;0,1,0)</f>
        <v>0</v>
      </c>
    </row>
    <row r="100" spans="1:11">
      <c r="A100" s="14" t="str">
        <f>'[21]Cumulative Stats'!A117</f>
        <v>Miller,R</v>
      </c>
      <c r="B100" s="14" t="str">
        <f>'[21]Cumulative Stats'!B117</f>
        <v>Min</v>
      </c>
      <c r="C100" s="14">
        <f>'[21]Cumulative Stats'!C117</f>
        <v>0</v>
      </c>
      <c r="D100" s="14">
        <f>'[21]Cumulative Stats'!D117</f>
        <v>0</v>
      </c>
      <c r="E100" s="14">
        <f>'[21]Cumulative Stats'!E117</f>
        <v>0</v>
      </c>
      <c r="F100" s="11">
        <f>IF(C100=0,0,E100/C100)</f>
        <v>0</v>
      </c>
      <c r="G100" s="14">
        <f>'[21]Cumulative Stats'!G117</f>
        <v>0</v>
      </c>
      <c r="H100" s="14">
        <f>'[21]Cumulative Stats'!H117</f>
        <v>0</v>
      </c>
      <c r="I100" s="14">
        <f>'[21]Cumulative Stats'!I117</f>
        <v>0</v>
      </c>
      <c r="J100" s="14">
        <f>IF(C100&gt;=PASSING!$B$1,1,0)</f>
        <v>0</v>
      </c>
      <c r="K100">
        <f>IF(C100&gt;0,1,0)</f>
        <v>0</v>
      </c>
    </row>
    <row r="101" spans="1:11">
      <c r="A101" s="14" t="str">
        <f>'[8]Cumulative Stats'!A119</f>
        <v>Moore,N</v>
      </c>
      <c r="B101" s="14" t="str">
        <f>'[8]Cumulative Stats'!B119</f>
        <v>Mia</v>
      </c>
      <c r="C101" s="14">
        <f>'[8]Cumulative Stats'!C119</f>
        <v>0</v>
      </c>
      <c r="D101" s="14">
        <f>'[8]Cumulative Stats'!D119</f>
        <v>0</v>
      </c>
      <c r="E101" s="14">
        <f>'[8]Cumulative Stats'!E119</f>
        <v>0</v>
      </c>
      <c r="F101" s="11">
        <f>IF(C101=0,0,E101/C101)</f>
        <v>0</v>
      </c>
      <c r="G101" s="14">
        <f>'[8]Cumulative Stats'!G119</f>
        <v>0</v>
      </c>
      <c r="H101" s="14">
        <f>'[8]Cumulative Stats'!H119</f>
        <v>0</v>
      </c>
      <c r="I101" s="14">
        <f>'[8]Cumulative Stats'!I119</f>
        <v>0</v>
      </c>
      <c r="J101" s="14">
        <f>IF(C101&gt;=PASSING!$B$1,1,0)</f>
        <v>0</v>
      </c>
      <c r="K101">
        <f>IF(C101&gt;0,1,0)</f>
        <v>0</v>
      </c>
    </row>
    <row r="102" spans="1:11">
      <c r="A102" s="14" t="str">
        <f>'[22]Cumulative Stats'!A118</f>
        <v>Myers</v>
      </c>
      <c r="B102" s="14" t="str">
        <f>'[22]Cumulative Stats'!B118</f>
        <v>NO</v>
      </c>
      <c r="C102" s="14">
        <f>'[22]Cumulative Stats'!C118</f>
        <v>0</v>
      </c>
      <c r="D102" s="14">
        <f>'[22]Cumulative Stats'!D118</f>
        <v>1</v>
      </c>
      <c r="E102" s="14">
        <f>'[22]Cumulative Stats'!E118</f>
        <v>0</v>
      </c>
      <c r="F102" s="11">
        <f>IF(C102=0,0,E102/C102)</f>
        <v>0</v>
      </c>
      <c r="G102" s="14">
        <f>'[22]Cumulative Stats'!G118</f>
        <v>0</v>
      </c>
      <c r="H102" s="14">
        <f>'[22]Cumulative Stats'!H118</f>
        <v>0</v>
      </c>
      <c r="I102" s="14">
        <f>'[22]Cumulative Stats'!I118</f>
        <v>0</v>
      </c>
      <c r="J102" s="14">
        <f>IF(C102&gt;=PASSING!$B$1,1,0)</f>
        <v>0</v>
      </c>
      <c r="K102">
        <f>IF(C102&gt;0,1,0)</f>
        <v>0</v>
      </c>
    </row>
    <row r="103" spans="1:11">
      <c r="A103" s="14" t="str">
        <f>'[13]Cumulative Stats'!A124</f>
        <v>Owens</v>
      </c>
      <c r="B103" s="14" t="str">
        <f>'[13]Cumulative Stats'!B124</f>
        <v>SD</v>
      </c>
      <c r="C103" s="14">
        <f>'[13]Cumulative Stats'!C124</f>
        <v>0</v>
      </c>
      <c r="D103" s="14">
        <f>'[13]Cumulative Stats'!D124</f>
        <v>0</v>
      </c>
      <c r="E103" s="14">
        <f>'[13]Cumulative Stats'!E124</f>
        <v>0</v>
      </c>
      <c r="F103" s="11">
        <f>IF(C103=0,0,E103/C103)</f>
        <v>0</v>
      </c>
      <c r="G103" s="14">
        <f>'[13]Cumulative Stats'!G124</f>
        <v>0</v>
      </c>
      <c r="H103" s="14">
        <f>'[13]Cumulative Stats'!H124</f>
        <v>0</v>
      </c>
      <c r="I103" s="14">
        <f>'[13]Cumulative Stats'!I124</f>
        <v>0</v>
      </c>
      <c r="J103" s="14">
        <f>IF(C103&gt;=PASSING!$B$1,1,0)</f>
        <v>0</v>
      </c>
      <c r="K103">
        <f>IF(C103&gt;0,1,0)</f>
        <v>0</v>
      </c>
    </row>
    <row r="104" spans="1:11">
      <c r="A104" s="14" t="str">
        <f>'[5]Cumulative Stats'!A115</f>
        <v>Pane</v>
      </c>
      <c r="B104" s="14" t="str">
        <f>'[5]Cumulative Stats'!B115</f>
        <v>Den</v>
      </c>
      <c r="C104" s="14">
        <f>'[5]Cumulative Stats'!C115</f>
        <v>0</v>
      </c>
      <c r="D104" s="14">
        <f>'[5]Cumulative Stats'!D115</f>
        <v>0</v>
      </c>
      <c r="E104" s="14">
        <f>'[5]Cumulative Stats'!E115</f>
        <v>0</v>
      </c>
      <c r="F104" s="11">
        <f>IF(C104=0,0,E104/C104)</f>
        <v>0</v>
      </c>
      <c r="G104" s="14">
        <f>'[5]Cumulative Stats'!G115</f>
        <v>0</v>
      </c>
      <c r="H104" s="14">
        <f>'[5]Cumulative Stats'!H115</f>
        <v>0</v>
      </c>
      <c r="I104" s="14">
        <f>'[5]Cumulative Stats'!I115</f>
        <v>0</v>
      </c>
      <c r="J104" s="14">
        <f>IF(C104&gt;=PASSING!$B$1,1,0)</f>
        <v>0</v>
      </c>
      <c r="K104">
        <f>IF(C104&gt;0,1,0)</f>
        <v>0</v>
      </c>
    </row>
    <row r="105" spans="1:11">
      <c r="A105" t="str">
        <f>'[28]Cumulative Stats'!A119</f>
        <v>Parrish</v>
      </c>
      <c r="B105" t="str">
        <f>'[28]Cumulative Stats'!B119</f>
        <v>Was</v>
      </c>
      <c r="C105">
        <f>'[28]Cumulative Stats'!C119</f>
        <v>0</v>
      </c>
      <c r="D105">
        <f>'[28]Cumulative Stats'!D119</f>
        <v>0</v>
      </c>
      <c r="E105">
        <f>'[28]Cumulative Stats'!E119</f>
        <v>0</v>
      </c>
      <c r="F105" s="11">
        <f>IF(C105=0,0,E105/C105)</f>
        <v>0</v>
      </c>
      <c r="G105">
        <f>'[28]Cumulative Stats'!G119</f>
        <v>0</v>
      </c>
      <c r="H105">
        <f>'[28]Cumulative Stats'!H119</f>
        <v>0</v>
      </c>
      <c r="I105">
        <f>'[28]Cumulative Stats'!I119</f>
        <v>0</v>
      </c>
      <c r="J105" s="14">
        <f>IF(C105&gt;=PASSING!$B$1,1,0)</f>
        <v>0</v>
      </c>
      <c r="K105">
        <f>IF(C105&gt;0,1,0)</f>
        <v>0</v>
      </c>
    </row>
    <row r="106" spans="1:11">
      <c r="A106" s="14" t="str">
        <f>'[26]Cumulative Stats'!A117</f>
        <v>Roberson</v>
      </c>
      <c r="B106" s="14" t="str">
        <f>'[26]Cumulative Stats'!B117</f>
        <v>SF</v>
      </c>
      <c r="C106" s="14">
        <f>'[26]Cumulative Stats'!C117</f>
        <v>0</v>
      </c>
      <c r="D106" s="14">
        <f>'[26]Cumulative Stats'!D117</f>
        <v>0</v>
      </c>
      <c r="E106" s="14">
        <f>'[26]Cumulative Stats'!E117</f>
        <v>0</v>
      </c>
      <c r="F106" s="11">
        <f>IF(C106=0,0,E106/C106)</f>
        <v>0</v>
      </c>
      <c r="G106" s="14">
        <f>'[26]Cumulative Stats'!G117</f>
        <v>0</v>
      </c>
      <c r="H106" s="14">
        <f>'[26]Cumulative Stats'!H117</f>
        <v>0</v>
      </c>
      <c r="I106" s="14">
        <f>'[26]Cumulative Stats'!I117</f>
        <v>0</v>
      </c>
      <c r="J106" s="14">
        <f>IF(C106&gt;=PASSING!$B$1,1,0)</f>
        <v>0</v>
      </c>
      <c r="K106">
        <f>IF(C106&gt;0,1,0)</f>
        <v>0</v>
      </c>
    </row>
    <row r="107" spans="1:11">
      <c r="A107" s="14" t="str">
        <f>'[19]Cumulative Stats'!A117</f>
        <v>Sampson</v>
      </c>
      <c r="B107" s="14" t="str">
        <f>'[19]Cumulative Stats'!B117</f>
        <v>GB</v>
      </c>
      <c r="C107" s="14">
        <f>'[19]Cumulative Stats'!C117</f>
        <v>0</v>
      </c>
      <c r="D107" s="14">
        <f>'[19]Cumulative Stats'!D117</f>
        <v>0</v>
      </c>
      <c r="E107" s="14">
        <f>'[19]Cumulative Stats'!E117</f>
        <v>0</v>
      </c>
      <c r="F107" s="11">
        <f>IF(C107=0,0,E107/C107)</f>
        <v>0</v>
      </c>
      <c r="G107" s="14">
        <f>'[19]Cumulative Stats'!G117</f>
        <v>0</v>
      </c>
      <c r="H107" s="14">
        <f>'[19]Cumulative Stats'!H117</f>
        <v>0</v>
      </c>
      <c r="I107" s="14">
        <f>'[19]Cumulative Stats'!I117</f>
        <v>0</v>
      </c>
      <c r="J107" s="14">
        <f>IF(C107&gt;=PASSING!$B$1,1,0)</f>
        <v>0</v>
      </c>
      <c r="K107">
        <f>IF(C107&gt;0,1,0)</f>
        <v>0</v>
      </c>
    </row>
    <row r="108" spans="1:11">
      <c r="A108" s="14" t="str">
        <f>'[7]Cumulative Stats'!A120</f>
        <v>Sanders</v>
      </c>
      <c r="B108" s="14" t="str">
        <f>'[7]Cumulative Stats'!B120</f>
        <v>KC</v>
      </c>
      <c r="C108" s="14">
        <f>'[7]Cumulative Stats'!C120</f>
        <v>0</v>
      </c>
      <c r="D108" s="14">
        <f>'[7]Cumulative Stats'!D120</f>
        <v>0</v>
      </c>
      <c r="E108" s="14">
        <f>'[7]Cumulative Stats'!E120</f>
        <v>0</v>
      </c>
      <c r="F108" s="11">
        <f>IF(C108=0,0,E108/C108)</f>
        <v>0</v>
      </c>
      <c r="G108" s="14">
        <f>'[7]Cumulative Stats'!G120</f>
        <v>0</v>
      </c>
      <c r="H108" s="14">
        <f>'[7]Cumulative Stats'!H120</f>
        <v>0</v>
      </c>
      <c r="I108" s="14">
        <f>'[7]Cumulative Stats'!I120</f>
        <v>0</v>
      </c>
      <c r="J108" s="14">
        <f>IF(C108&gt;=PASSING!$B$1,1,0)</f>
        <v>0</v>
      </c>
      <c r="K108">
        <f>IF(C108&gt;0,1,0)</f>
        <v>0</v>
      </c>
    </row>
    <row r="109" spans="1:11">
      <c r="A109" t="str">
        <f>'[22]Cumulative Stats'!A119</f>
        <v>Schwartz</v>
      </c>
      <c r="B109" t="str">
        <f>'[22]Cumulative Stats'!B119</f>
        <v>NO</v>
      </c>
      <c r="C109">
        <f>'[22]Cumulative Stats'!C119</f>
        <v>0</v>
      </c>
      <c r="D109">
        <f>'[22]Cumulative Stats'!D119</f>
        <v>0</v>
      </c>
      <c r="E109">
        <f>'[22]Cumulative Stats'!E119</f>
        <v>0</v>
      </c>
      <c r="F109" s="11">
        <f>IF(C109=0,0,E109/C109)</f>
        <v>0</v>
      </c>
      <c r="G109">
        <f>'[22]Cumulative Stats'!G119</f>
        <v>0</v>
      </c>
      <c r="H109">
        <f>'[22]Cumulative Stats'!H119</f>
        <v>0</v>
      </c>
      <c r="I109">
        <f>'[22]Cumulative Stats'!I119</f>
        <v>0</v>
      </c>
      <c r="J109" s="14">
        <f>IF(C109&gt;=PASSING!$B$1,1,0)</f>
        <v>0</v>
      </c>
      <c r="K109">
        <f>IF(C109&gt;0,1,0)</f>
        <v>0</v>
      </c>
    </row>
    <row r="110" spans="1:11">
      <c r="A110" s="14" t="str">
        <f>'[13]Cumulative Stats'!A126</f>
        <v>Shaw</v>
      </c>
      <c r="B110" s="14" t="str">
        <f>'[13]Cumulative Stats'!B126</f>
        <v>SD</v>
      </c>
      <c r="C110" s="14">
        <f>'[13]Cumulative Stats'!C126</f>
        <v>0</v>
      </c>
      <c r="D110" s="14">
        <f>'[13]Cumulative Stats'!D126</f>
        <v>0</v>
      </c>
      <c r="E110" s="14">
        <f>'[13]Cumulative Stats'!E126</f>
        <v>0</v>
      </c>
      <c r="F110" s="11">
        <f>IF(C110=0,0,E110/C110)</f>
        <v>0</v>
      </c>
      <c r="G110" s="14">
        <f>'[13]Cumulative Stats'!G126</f>
        <v>0</v>
      </c>
      <c r="H110" s="14">
        <f>'[13]Cumulative Stats'!H126</f>
        <v>0</v>
      </c>
      <c r="I110" s="14">
        <f>'[13]Cumulative Stats'!I126</f>
        <v>0</v>
      </c>
      <c r="J110" s="14">
        <f>IF(C110&gt;=PASSING!$B$1,1,0)</f>
        <v>0</v>
      </c>
      <c r="K110">
        <f>IF(C110&gt;0,1,0)</f>
        <v>0</v>
      </c>
    </row>
    <row r="111" spans="1:11">
      <c r="A111" s="14" t="str">
        <f>'[12]Cumulative Stats'!A117</f>
        <v>Shell</v>
      </c>
      <c r="B111" s="14" t="str">
        <f>'[12]Cumulative Stats'!B117</f>
        <v>Pit</v>
      </c>
      <c r="C111" s="14">
        <f>'[12]Cumulative Stats'!C117</f>
        <v>0</v>
      </c>
      <c r="D111" s="14">
        <f>'[12]Cumulative Stats'!D117</f>
        <v>0</v>
      </c>
      <c r="E111" s="14">
        <f>'[12]Cumulative Stats'!E117</f>
        <v>0</v>
      </c>
      <c r="F111" s="11">
        <f>IF(C111=0,0,E111/C111)</f>
        <v>0</v>
      </c>
      <c r="G111" s="14">
        <f>'[12]Cumulative Stats'!G117</f>
        <v>0</v>
      </c>
      <c r="H111" s="14">
        <f>'[12]Cumulative Stats'!H117</f>
        <v>0</v>
      </c>
      <c r="I111" s="14">
        <f>'[12]Cumulative Stats'!I117</f>
        <v>0</v>
      </c>
      <c r="J111" s="14">
        <f>IF(C111&gt;=PASSING!$B$1,1,0)</f>
        <v>0</v>
      </c>
      <c r="K111">
        <f>IF(C111&gt;0,1,0)</f>
        <v>0</v>
      </c>
    </row>
    <row r="112" spans="1:11">
      <c r="A112" s="14" t="str">
        <f>'[26]Cumulative Stats'!A118</f>
        <v>Shumann</v>
      </c>
      <c r="B112" s="14" t="str">
        <f>'[26]Cumulative Stats'!B118</f>
        <v>SF</v>
      </c>
      <c r="C112" s="14">
        <f>'[26]Cumulative Stats'!C118</f>
        <v>0</v>
      </c>
      <c r="D112" s="14">
        <f>'[26]Cumulative Stats'!D118</f>
        <v>0</v>
      </c>
      <c r="E112" s="14">
        <f>'[26]Cumulative Stats'!E118</f>
        <v>0</v>
      </c>
      <c r="F112" s="11">
        <f>IF(C112=0,0,E112/C112)</f>
        <v>0</v>
      </c>
      <c r="G112" s="14">
        <f>'[26]Cumulative Stats'!G118</f>
        <v>0</v>
      </c>
      <c r="H112" s="14">
        <f>'[26]Cumulative Stats'!H118</f>
        <v>0</v>
      </c>
      <c r="I112" s="14">
        <f>'[26]Cumulative Stats'!I118</f>
        <v>0</v>
      </c>
      <c r="J112" s="14">
        <f>IF(C112&gt;=PASSING!$B$1,1,0)</f>
        <v>0</v>
      </c>
      <c r="K112">
        <f>IF(C112&gt;0,1,0)</f>
        <v>0</v>
      </c>
    </row>
    <row r="113" spans="1:11">
      <c r="A113" s="14" t="str">
        <f>'[12]Cumulative Stats'!A118</f>
        <v>Smith</v>
      </c>
      <c r="B113" s="14" t="str">
        <f>'[12]Cumulative Stats'!B118</f>
        <v>Pit</v>
      </c>
      <c r="C113" s="14">
        <f>'[12]Cumulative Stats'!C118</f>
        <v>0</v>
      </c>
      <c r="D113" s="14">
        <f>'[12]Cumulative Stats'!D118</f>
        <v>0</v>
      </c>
      <c r="E113" s="14">
        <f>'[12]Cumulative Stats'!E118</f>
        <v>0</v>
      </c>
      <c r="F113" s="11">
        <f>IF(C113=0,0,E113/C113)</f>
        <v>0</v>
      </c>
      <c r="G113" s="14">
        <f>'[12]Cumulative Stats'!G118</f>
        <v>0</v>
      </c>
      <c r="H113" s="14">
        <f>'[12]Cumulative Stats'!H118</f>
        <v>0</v>
      </c>
      <c r="I113" s="14">
        <f>'[12]Cumulative Stats'!I118</f>
        <v>0</v>
      </c>
      <c r="J113" s="14">
        <f>IF(C113&gt;=PASSING!$B$1,1,0)</f>
        <v>0</v>
      </c>
      <c r="K113">
        <f>IF(C113&gt;0,1,0)</f>
        <v>0</v>
      </c>
    </row>
    <row r="114" spans="1:11">
      <c r="A114" s="14" t="str">
        <f>'[25]Cumulative Stats'!A123</f>
        <v>Smith</v>
      </c>
      <c r="B114" s="14" t="str">
        <f>'[25]Cumulative Stats'!B123</f>
        <v>StL</v>
      </c>
      <c r="C114" s="14">
        <f>'[25]Cumulative Stats'!C123</f>
        <v>0</v>
      </c>
      <c r="D114" s="14">
        <f>'[25]Cumulative Stats'!D123</f>
        <v>0</v>
      </c>
      <c r="E114" s="14">
        <f>'[25]Cumulative Stats'!E123</f>
        <v>0</v>
      </c>
      <c r="F114" s="11">
        <f>IF(C114=0,0,E114/C114)</f>
        <v>0</v>
      </c>
      <c r="G114" s="14">
        <f>'[25]Cumulative Stats'!G123</f>
        <v>0</v>
      </c>
      <c r="H114" s="14">
        <f>'[25]Cumulative Stats'!H123</f>
        <v>0</v>
      </c>
      <c r="I114" s="14">
        <f>'[25]Cumulative Stats'!I123</f>
        <v>0</v>
      </c>
      <c r="J114" s="14">
        <f>IF(C114&gt;=PASSING!$B$1,1,0)</f>
        <v>0</v>
      </c>
      <c r="K114">
        <f>IF(C114&gt;0,1,0)</f>
        <v>0</v>
      </c>
    </row>
    <row r="115" spans="1:11">
      <c r="A115" s="14" t="str">
        <f>'[26]Cumulative Stats'!A119</f>
        <v>Solomon</v>
      </c>
      <c r="B115" s="14" t="str">
        <f>'[26]Cumulative Stats'!B119</f>
        <v>SF</v>
      </c>
      <c r="C115" s="14">
        <f>'[26]Cumulative Stats'!C119</f>
        <v>0</v>
      </c>
      <c r="D115" s="14">
        <f>'[26]Cumulative Stats'!D119</f>
        <v>1</v>
      </c>
      <c r="E115" s="14">
        <f>'[26]Cumulative Stats'!E119</f>
        <v>0</v>
      </c>
      <c r="F115" s="11">
        <f>IF(C115=0,0,E115/C115)</f>
        <v>0</v>
      </c>
      <c r="G115" s="14">
        <f>'[26]Cumulative Stats'!G119</f>
        <v>0</v>
      </c>
      <c r="H115" s="14">
        <f>'[26]Cumulative Stats'!H119</f>
        <v>0</v>
      </c>
      <c r="I115" s="14">
        <f>'[26]Cumulative Stats'!I119</f>
        <v>0</v>
      </c>
      <c r="J115" s="14">
        <f>IF(C115&gt;=PASSING!$B$1,1,0)</f>
        <v>0</v>
      </c>
      <c r="K115">
        <f>IF(C115&gt;0,1,0)</f>
        <v>0</v>
      </c>
    </row>
    <row r="116" spans="1:11">
      <c r="A116" s="14" t="str">
        <f>'[26]Cumulative Stats'!A120</f>
        <v>Steptoe</v>
      </c>
      <c r="B116" s="14" t="str">
        <f>'[26]Cumulative Stats'!B120</f>
        <v>SF</v>
      </c>
      <c r="C116" s="14">
        <f>'[26]Cumulative Stats'!C120</f>
        <v>0</v>
      </c>
      <c r="D116" s="14">
        <f>'[26]Cumulative Stats'!D120</f>
        <v>0</v>
      </c>
      <c r="E116" s="14">
        <f>'[26]Cumulative Stats'!E120</f>
        <v>0</v>
      </c>
      <c r="F116" s="11">
        <f>IF(C116=0,0,E116/C116)</f>
        <v>0</v>
      </c>
      <c r="G116" s="14">
        <f>'[26]Cumulative Stats'!G120</f>
        <v>0</v>
      </c>
      <c r="H116" s="14">
        <f>'[26]Cumulative Stats'!H120</f>
        <v>0</v>
      </c>
      <c r="I116" s="14">
        <f>'[26]Cumulative Stats'!I120</f>
        <v>0</v>
      </c>
      <c r="J116" s="14">
        <f>IF(C116&gt;=PASSING!$B$1,1,0)</f>
        <v>0</v>
      </c>
      <c r="K116">
        <f>IF(C116&gt;0,1,0)</f>
        <v>0</v>
      </c>
    </row>
    <row r="117" spans="1:11">
      <c r="A117" s="14" t="str">
        <f>'[6]Cumulative Stats'!A118</f>
        <v>Thompson</v>
      </c>
      <c r="B117" s="14" t="str">
        <f>'[6]Cumulative Stats'!B118</f>
        <v>Hou</v>
      </c>
      <c r="C117" s="14">
        <f>'[6]Cumulative Stats'!C118</f>
        <v>0</v>
      </c>
      <c r="D117" s="14">
        <f>'[6]Cumulative Stats'!D118</f>
        <v>2</v>
      </c>
      <c r="E117" s="14">
        <f>'[6]Cumulative Stats'!E118</f>
        <v>0</v>
      </c>
      <c r="F117" s="11">
        <f>IF(C117=0,0,E117/C117)</f>
        <v>0</v>
      </c>
      <c r="G117" s="14">
        <f>'[6]Cumulative Stats'!G118</f>
        <v>0</v>
      </c>
      <c r="H117" s="14">
        <f>'[6]Cumulative Stats'!H118</f>
        <v>0</v>
      </c>
      <c r="I117" s="14">
        <f>'[6]Cumulative Stats'!I118</f>
        <v>0</v>
      </c>
      <c r="J117" s="14">
        <f>IF(C117&gt;=PASSING!$B$1,1,0)</f>
        <v>0</v>
      </c>
      <c r="K117">
        <f>IF(C117&gt;0,1,0)</f>
        <v>0</v>
      </c>
    </row>
    <row r="118" spans="1:11">
      <c r="A118" s="14" t="str">
        <f>'[17]Cumulative Stats'!A117</f>
        <v>Thurman</v>
      </c>
      <c r="B118" s="14" t="str">
        <f>'[17]Cumulative Stats'!B117</f>
        <v>Dal</v>
      </c>
      <c r="C118" s="14">
        <f>'[17]Cumulative Stats'!C117</f>
        <v>0</v>
      </c>
      <c r="D118" s="14">
        <f>'[17]Cumulative Stats'!D117</f>
        <v>0</v>
      </c>
      <c r="E118" s="14">
        <f>'[17]Cumulative Stats'!E117</f>
        <v>0</v>
      </c>
      <c r="F118" s="11">
        <f>IF(C118=0,0,E118/C118)</f>
        <v>0</v>
      </c>
      <c r="G118" s="14">
        <f>'[17]Cumulative Stats'!G117</f>
        <v>0</v>
      </c>
      <c r="H118" s="14">
        <f>'[17]Cumulative Stats'!H117</f>
        <v>0</v>
      </c>
      <c r="I118" s="14">
        <f>'[17]Cumulative Stats'!I117</f>
        <v>0</v>
      </c>
      <c r="J118" s="14">
        <f>IF(C118&gt;=PASSING!$B$1,1,0)</f>
        <v>0</v>
      </c>
      <c r="K118">
        <f>IF(C118&gt;0,1,0)</f>
        <v>0</v>
      </c>
    </row>
    <row r="119" spans="1:11">
      <c r="A119" s="14" t="str">
        <f>'[23]Cumulative Stats'!A120</f>
        <v>Tyler</v>
      </c>
      <c r="B119" s="14" t="str">
        <f>'[23]Cumulative Stats'!B120</f>
        <v>NYG</v>
      </c>
      <c r="C119" s="14">
        <f>'[23]Cumulative Stats'!C120</f>
        <v>0</v>
      </c>
      <c r="D119" s="14">
        <f>'[23]Cumulative Stats'!D120</f>
        <v>0</v>
      </c>
      <c r="E119" s="14">
        <f>'[23]Cumulative Stats'!E120</f>
        <v>0</v>
      </c>
      <c r="F119" s="11">
        <f>IF(C119=0,0,E119/C119)</f>
        <v>0</v>
      </c>
      <c r="G119" s="14">
        <f>'[23]Cumulative Stats'!G120</f>
        <v>0</v>
      </c>
      <c r="H119" s="14">
        <f>'[23]Cumulative Stats'!H120</f>
        <v>0</v>
      </c>
      <c r="I119" s="14">
        <f>'[23]Cumulative Stats'!I120</f>
        <v>0</v>
      </c>
      <c r="J119" s="14">
        <f>IF(C119&gt;=PASSING!$B$1,1,0)</f>
        <v>0</v>
      </c>
      <c r="K119">
        <f>IF(C119&gt;0,1,0)</f>
        <v>0</v>
      </c>
    </row>
    <row r="120" spans="1:11">
      <c r="A120" t="str">
        <f>'[16]Cumulative Stats'!A118</f>
        <v>Walterscheid</v>
      </c>
      <c r="B120" t="str">
        <f>'[16]Cumulative Stats'!B118</f>
        <v>Chi</v>
      </c>
      <c r="C120">
        <f>'[16]Cumulative Stats'!C118</f>
        <v>0</v>
      </c>
      <c r="D120">
        <f>'[16]Cumulative Stats'!D118</f>
        <v>0</v>
      </c>
      <c r="E120">
        <f>'[16]Cumulative Stats'!E118</f>
        <v>0</v>
      </c>
      <c r="F120" s="11">
        <f>IF(C120=0,0,E120/C120)</f>
        <v>0</v>
      </c>
      <c r="G120">
        <f>'[16]Cumulative Stats'!G118</f>
        <v>0</v>
      </c>
      <c r="H120">
        <f>'[16]Cumulative Stats'!H118</f>
        <v>0</v>
      </c>
      <c r="I120">
        <f>'[16]Cumulative Stats'!I118</f>
        <v>0</v>
      </c>
      <c r="J120" s="14">
        <f>IF(C120&gt;=PASSING!$B$1,1,0)</f>
        <v>0</v>
      </c>
      <c r="K120">
        <f>IF(C120&gt;0,1,0)</f>
        <v>0</v>
      </c>
    </row>
    <row r="121" spans="1:11">
      <c r="A121" s="14" t="str">
        <f>'[21]Cumulative Stats'!A118</f>
        <v>White,S</v>
      </c>
      <c r="B121" s="14" t="str">
        <f>'[21]Cumulative Stats'!B118</f>
        <v>Min</v>
      </c>
      <c r="C121" s="14">
        <f>'[21]Cumulative Stats'!C118</f>
        <v>0</v>
      </c>
      <c r="D121" s="14">
        <f>'[21]Cumulative Stats'!D118</f>
        <v>0</v>
      </c>
      <c r="E121" s="14">
        <f>'[21]Cumulative Stats'!E118</f>
        <v>0</v>
      </c>
      <c r="F121" s="11">
        <f>IF(C121=0,0,E121/C121)</f>
        <v>0</v>
      </c>
      <c r="G121" s="14">
        <f>'[21]Cumulative Stats'!G118</f>
        <v>0</v>
      </c>
      <c r="H121" s="14">
        <f>'[21]Cumulative Stats'!H118</f>
        <v>0</v>
      </c>
      <c r="I121" s="14">
        <f>'[21]Cumulative Stats'!I118</f>
        <v>0</v>
      </c>
      <c r="J121" s="14">
        <f>IF(C121&gt;=PASSING!$B$1,1,0)</f>
        <v>0</v>
      </c>
      <c r="K121">
        <f>IF(C121&gt;0,1,0)</f>
        <v>0</v>
      </c>
    </row>
    <row r="122" spans="1:11">
      <c r="A122" s="14" t="str">
        <f>'[18]Cumulative Stats'!A125</f>
        <v>Williams</v>
      </c>
      <c r="B122" s="14" t="str">
        <f>'[18]Cumulative Stats'!B125</f>
        <v>Det</v>
      </c>
      <c r="C122" s="14">
        <f>'[18]Cumulative Stats'!C125</f>
        <v>0</v>
      </c>
      <c r="D122" s="14">
        <f>'[18]Cumulative Stats'!D125</f>
        <v>0</v>
      </c>
      <c r="E122" s="14">
        <f>'[18]Cumulative Stats'!E125</f>
        <v>0</v>
      </c>
      <c r="F122" s="11">
        <f>IF(C122=0,0,E122/C122)</f>
        <v>0</v>
      </c>
      <c r="G122" s="14">
        <f>'[18]Cumulative Stats'!G125</f>
        <v>0</v>
      </c>
      <c r="H122" s="14">
        <f>'[18]Cumulative Stats'!H125</f>
        <v>0</v>
      </c>
      <c r="I122" s="14">
        <f>'[18]Cumulative Stats'!I125</f>
        <v>0</v>
      </c>
      <c r="J122" s="14">
        <f>IF(C122&gt;=PASSING!$B$1,1,0)</f>
        <v>0</v>
      </c>
      <c r="K122">
        <f>IF(C122&gt;0,1,0)</f>
        <v>0</v>
      </c>
    </row>
    <row r="123" spans="1:11">
      <c r="A123" s="14" t="str">
        <f>'[13]Cumulative Stats'!A127</f>
        <v>Williams,M</v>
      </c>
      <c r="B123" s="14" t="str">
        <f>'[13]Cumulative Stats'!B127</f>
        <v>SD</v>
      </c>
      <c r="C123" s="14">
        <f>'[13]Cumulative Stats'!C127</f>
        <v>0</v>
      </c>
      <c r="D123" s="14">
        <f>'[13]Cumulative Stats'!D127</f>
        <v>0</v>
      </c>
      <c r="E123" s="14">
        <f>'[13]Cumulative Stats'!E127</f>
        <v>0</v>
      </c>
      <c r="F123" s="11">
        <f>IF(C123=0,0,E123/C123)</f>
        <v>0</v>
      </c>
      <c r="G123" s="14">
        <f>'[13]Cumulative Stats'!G127</f>
        <v>0</v>
      </c>
      <c r="H123" s="14">
        <f>'[13]Cumulative Stats'!H127</f>
        <v>0</v>
      </c>
      <c r="I123" s="14">
        <f>'[13]Cumulative Stats'!I127</f>
        <v>0</v>
      </c>
      <c r="J123" s="14">
        <f>IF(C123&gt;=PASSING!$B$1,1,0)</f>
        <v>0</v>
      </c>
      <c r="K123">
        <f>IF(C123&gt;0,1,0)</f>
        <v>0</v>
      </c>
    </row>
    <row r="124" spans="1:11">
      <c r="A124" s="14" t="str">
        <f>'[6]Cumulative Stats'!A119</f>
        <v>Woods</v>
      </c>
      <c r="B124" s="14" t="str">
        <f>'[6]Cumulative Stats'!B119</f>
        <v>Hou</v>
      </c>
      <c r="C124" s="14">
        <f>'[6]Cumulative Stats'!C119</f>
        <v>0</v>
      </c>
      <c r="D124" s="14">
        <f>'[6]Cumulative Stats'!D119</f>
        <v>0</v>
      </c>
      <c r="E124" s="14">
        <f>'[6]Cumulative Stats'!E119</f>
        <v>0</v>
      </c>
      <c r="F124" s="11">
        <f>IF(C124=0,0,E124/C124)</f>
        <v>0</v>
      </c>
      <c r="G124" s="14">
        <f>'[6]Cumulative Stats'!G119</f>
        <v>0</v>
      </c>
      <c r="H124" s="14">
        <f>'[6]Cumulative Stats'!H119</f>
        <v>0</v>
      </c>
      <c r="I124" s="14">
        <f>'[6]Cumulative Stats'!I119</f>
        <v>0</v>
      </c>
      <c r="J124" s="14">
        <f>IF(C124&gt;=PASSING!$B$1,1,0)</f>
        <v>0</v>
      </c>
      <c r="K124">
        <f>IF(C124&gt;0,1,0)</f>
        <v>0</v>
      </c>
    </row>
    <row r="125" spans="1:11">
      <c r="A125" t="str">
        <f>'[25]Cumulative Stats'!A126</f>
        <v>Woolsey</v>
      </c>
      <c r="B125" t="str">
        <f>'[25]Cumulative Stats'!B126</f>
        <v>StL</v>
      </c>
      <c r="C125">
        <f>'[25]Cumulative Stats'!C126</f>
        <v>0</v>
      </c>
      <c r="D125">
        <f>'[25]Cumulative Stats'!D126</f>
        <v>0</v>
      </c>
      <c r="E125">
        <f>'[25]Cumulative Stats'!E126</f>
        <v>0</v>
      </c>
      <c r="F125" s="11">
        <f>IF(C125=0,0,E125/C125)</f>
        <v>0</v>
      </c>
      <c r="G125">
        <f>'[25]Cumulative Stats'!G126</f>
        <v>0</v>
      </c>
      <c r="H125">
        <f>'[25]Cumulative Stats'!H126</f>
        <v>0</v>
      </c>
      <c r="I125">
        <f>'[25]Cumulative Stats'!I126</f>
        <v>0</v>
      </c>
      <c r="J125" s="14">
        <f>IF(C125&gt;=PASSING!$B$1,1,0)</f>
        <v>0</v>
      </c>
      <c r="K125">
        <f>IF(C125&gt;0,1,0)</f>
        <v>0</v>
      </c>
    </row>
    <row r="126" spans="1:11">
      <c r="A126" t="str">
        <f>'[28]Cumulative Stats'!A121</f>
        <v>Wysocki</v>
      </c>
      <c r="B126" t="str">
        <f>'[28]Cumulative Stats'!B121</f>
        <v>Was</v>
      </c>
      <c r="C126">
        <f>'[28]Cumulative Stats'!C121</f>
        <v>0</v>
      </c>
      <c r="D126">
        <f>'[28]Cumulative Stats'!D121</f>
        <v>0</v>
      </c>
      <c r="E126">
        <f>'[28]Cumulative Stats'!E121</f>
        <v>0</v>
      </c>
      <c r="F126" s="11">
        <f>IF(C126=0,0,E126/C126)</f>
        <v>0</v>
      </c>
      <c r="G126">
        <f>'[28]Cumulative Stats'!G121</f>
        <v>0</v>
      </c>
      <c r="H126">
        <f>'[28]Cumulative Stats'!H121</f>
        <v>0</v>
      </c>
      <c r="I126">
        <f>'[28]Cumulative Stats'!I121</f>
        <v>0</v>
      </c>
      <c r="J126" s="14">
        <f>IF(C126&gt;=PASSING!$B$1,1,0)</f>
        <v>0</v>
      </c>
      <c r="K126">
        <f>IF(C126&gt;0,1,0)</f>
        <v>0</v>
      </c>
    </row>
    <row r="127" spans="1:11">
      <c r="A127" s="14" t="str">
        <f>'[1]Cumulative Stats'!A119</f>
        <v>Washington</v>
      </c>
      <c r="B127" s="14" t="str">
        <f>'[1]Cumulative Stats'!B119</f>
        <v>Bal</v>
      </c>
      <c r="C127" s="14">
        <f>'[1]Cumulative Stats'!C119</f>
        <v>1</v>
      </c>
      <c r="D127" s="14">
        <f>'[1]Cumulative Stats'!D119</f>
        <v>1</v>
      </c>
      <c r="E127" s="14">
        <f>'[1]Cumulative Stats'!E119</f>
        <v>-1</v>
      </c>
      <c r="F127" s="11">
        <f>IF(C127=0,0,E127/C127)</f>
        <v>-1</v>
      </c>
      <c r="G127" s="14">
        <f>'[1]Cumulative Stats'!G119</f>
        <v>-1</v>
      </c>
      <c r="H127" s="14">
        <f>'[1]Cumulative Stats'!H119</f>
        <v>0</v>
      </c>
      <c r="I127" s="14">
        <f>'[1]Cumulative Stats'!I119</f>
        <v>0</v>
      </c>
      <c r="J127" s="14">
        <f>IF(C127&gt;=PASSING!$B$1,1,0)</f>
        <v>0</v>
      </c>
      <c r="K127">
        <f>IF(C127&gt;0,1,0)</f>
        <v>1</v>
      </c>
    </row>
    <row r="128" spans="1:11">
      <c r="A128" s="14" t="str">
        <f>'[16]Cumulative Stats'!A116</f>
        <v>Livers</v>
      </c>
      <c r="B128" s="14" t="str">
        <f>'[16]Cumulative Stats'!B116</f>
        <v>Chi</v>
      </c>
      <c r="C128" s="14">
        <f>'[16]Cumulative Stats'!C116</f>
        <v>2</v>
      </c>
      <c r="D128" s="14">
        <f>'[16]Cumulative Stats'!D116</f>
        <v>0</v>
      </c>
      <c r="E128" s="14">
        <f>'[16]Cumulative Stats'!E116</f>
        <v>-2</v>
      </c>
      <c r="F128" s="11">
        <f>IF(C128=0,0,E128/C128)</f>
        <v>-1</v>
      </c>
      <c r="G128" s="14">
        <f>'[16]Cumulative Stats'!G116</f>
        <v>0</v>
      </c>
      <c r="H128" s="14">
        <f>'[16]Cumulative Stats'!H116</f>
        <v>0</v>
      </c>
      <c r="I128" s="14">
        <f>'[16]Cumulative Stats'!I116</f>
        <v>0</v>
      </c>
      <c r="J128" s="14">
        <f>IF(C128&gt;=PASSING!$B$1,1,0)</f>
        <v>0</v>
      </c>
      <c r="K128">
        <f>IF(C128&gt;0,1,0)</f>
        <v>1</v>
      </c>
    </row>
    <row r="129" spans="1:11">
      <c r="A129" s="14" t="str">
        <f>'[25]Cumulative Stats'!A124</f>
        <v>Southard</v>
      </c>
      <c r="B129" s="14" t="str">
        <f>'[25]Cumulative Stats'!B124</f>
        <v>StL</v>
      </c>
      <c r="C129" s="14">
        <f>'[25]Cumulative Stats'!C124</f>
        <v>3</v>
      </c>
      <c r="D129" s="14">
        <f>'[25]Cumulative Stats'!D124</f>
        <v>0</v>
      </c>
      <c r="E129" s="14">
        <f>'[25]Cumulative Stats'!E124</f>
        <v>-8</v>
      </c>
      <c r="F129" s="11">
        <f>IF(C129=0,0,E129/C129)</f>
        <v>-2.6666666666666665</v>
      </c>
      <c r="G129" s="14">
        <f>'[25]Cumulative Stats'!G124</f>
        <v>0</v>
      </c>
      <c r="H129" s="14">
        <f>'[25]Cumulative Stats'!H124</f>
        <v>0</v>
      </c>
      <c r="I129" s="14">
        <f>'[25]Cumulative Stats'!I124</f>
        <v>0</v>
      </c>
      <c r="J129" s="14">
        <f>IF(C129&gt;=PASSING!$B$1,1,0)</f>
        <v>0</v>
      </c>
      <c r="K129">
        <f>IF(C129&gt;0,1,0)</f>
        <v>1</v>
      </c>
    </row>
    <row r="131" spans="1:11">
      <c r="F131" s="11">
        <f t="shared" ref="F131" si="0">IF(C131=0,0,E131/C131)</f>
        <v>0</v>
      </c>
      <c r="G131" s="14"/>
      <c r="H131" s="14"/>
      <c r="I131" s="14"/>
      <c r="J131" s="14">
        <f>IF(C131&gt;=PASSING!$B$1,1,0)</f>
        <v>0</v>
      </c>
      <c r="K131">
        <f t="shared" ref="K131" si="1">IF(C131&gt;0,1,0)</f>
        <v>0</v>
      </c>
    </row>
    <row r="137" spans="1:11">
      <c r="A137" s="3" t="s">
        <v>180</v>
      </c>
    </row>
    <row r="138" spans="1:11">
      <c r="A138" s="78" t="str">
        <f>'[18]Cumulative Stats'!A121</f>
        <v>Leonard</v>
      </c>
      <c r="B138" s="78" t="str">
        <f>'[18]Cumulative Stats'!B121</f>
        <v>Det</v>
      </c>
      <c r="C138" s="78">
        <f>'[18]Cumulative Stats'!C121</f>
        <v>0</v>
      </c>
      <c r="D138" s="78">
        <f>'[18]Cumulative Stats'!D121</f>
        <v>0</v>
      </c>
      <c r="E138" s="78">
        <f>'[18]Cumulative Stats'!E121</f>
        <v>0</v>
      </c>
      <c r="F138" s="11">
        <f t="shared" ref="F138:F139" si="2">IF(C138=0,0,E138/C138)</f>
        <v>0</v>
      </c>
      <c r="G138" s="78">
        <f>'[18]Cumulative Stats'!G121</f>
        <v>0</v>
      </c>
      <c r="H138" s="78">
        <f>'[18]Cumulative Stats'!H121</f>
        <v>0</v>
      </c>
      <c r="I138" s="78">
        <f>'[18]Cumulative Stats'!I121</f>
        <v>0</v>
      </c>
      <c r="J138" s="78"/>
      <c r="K138" s="78"/>
    </row>
    <row r="139" spans="1:11">
      <c r="A139" s="78" t="str">
        <f>'[26]Cumulative Stats'!A116</f>
        <v>Leonard</v>
      </c>
      <c r="B139" s="78" t="str">
        <f>'[26]Cumulative Stats'!B116</f>
        <v>SF</v>
      </c>
      <c r="C139" s="78">
        <f>'[26]Cumulative Stats'!C116</f>
        <v>1</v>
      </c>
      <c r="D139" s="78">
        <f>'[26]Cumulative Stats'!D116</f>
        <v>1</v>
      </c>
      <c r="E139" s="78">
        <f>'[26]Cumulative Stats'!E116</f>
        <v>7</v>
      </c>
      <c r="F139" s="11">
        <f t="shared" si="2"/>
        <v>7</v>
      </c>
      <c r="G139" s="78">
        <f>'[26]Cumulative Stats'!G116</f>
        <v>7</v>
      </c>
      <c r="H139" s="78">
        <f>'[26]Cumulative Stats'!H116</f>
        <v>0</v>
      </c>
      <c r="I139" s="78">
        <f>'[26]Cumulative Stats'!I116</f>
        <v>0</v>
      </c>
      <c r="J139" s="78"/>
      <c r="K139" s="78"/>
    </row>
    <row r="140" spans="1:11">
      <c r="C140">
        <f>+C139+C138</f>
        <v>1</v>
      </c>
      <c r="D140">
        <f t="shared" ref="D140:E140" si="3">+D139+D138</f>
        <v>1</v>
      </c>
      <c r="E140">
        <f t="shared" si="3"/>
        <v>7</v>
      </c>
      <c r="G140">
        <f>MAX(G138:G139)</f>
        <v>7</v>
      </c>
      <c r="H140">
        <f t="shared" ref="H140" si="4">+H139+H138</f>
        <v>0</v>
      </c>
      <c r="I140">
        <f t="shared" ref="I140" si="5">+I139+I138</f>
        <v>0</v>
      </c>
    </row>
  </sheetData>
  <sortState ref="A2:K129">
    <sortCondition descending="1" ref="J2:J129"/>
    <sortCondition descending="1" ref="F2:F129"/>
  </sortState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8"/>
  <sheetViews>
    <sheetView zoomScale="125" zoomScaleNormal="125" zoomScalePageLayoutView="125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2" x14ac:dyDescent="0"/>
  <cols>
    <col min="1" max="1" width="13.1640625" customWidth="1"/>
    <col min="2" max="2" width="13" customWidth="1"/>
    <col min="3" max="3" width="5" customWidth="1"/>
    <col min="4" max="4" width="4.83203125" customWidth="1"/>
    <col min="5" max="5" width="5.6640625" customWidth="1"/>
    <col min="6" max="6" width="5.83203125" customWidth="1"/>
    <col min="7" max="7" width="6.33203125" customWidth="1"/>
    <col min="8" max="8" width="5.1640625" customWidth="1"/>
    <col min="9" max="9" width="5.33203125" customWidth="1"/>
  </cols>
  <sheetData>
    <row r="1" spans="1:9">
      <c r="A1" s="9" t="s">
        <v>104</v>
      </c>
      <c r="C1" s="8" t="s">
        <v>90</v>
      </c>
      <c r="D1" s="8" t="s">
        <v>100</v>
      </c>
      <c r="E1" s="8" t="s">
        <v>68</v>
      </c>
      <c r="F1" s="8" t="s">
        <v>77</v>
      </c>
      <c r="G1" s="8" t="s">
        <v>70</v>
      </c>
      <c r="H1" s="8" t="s">
        <v>71</v>
      </c>
    </row>
    <row r="2" spans="1:9">
      <c r="A2" s="14" t="str">
        <f>'[2]Cumulative Stats'!A125</f>
        <v>Brown</v>
      </c>
      <c r="B2" s="14" t="str">
        <f>'[2]Cumulative Stats'!B125</f>
        <v>Buf</v>
      </c>
      <c r="C2" s="14">
        <f>'[2]Cumulative Stats'!C125</f>
        <v>5</v>
      </c>
      <c r="D2" s="14">
        <f>'[2]Cumulative Stats'!D125</f>
        <v>184</v>
      </c>
      <c r="E2" s="11">
        <f>IF(C2=0,0,D2/C2)</f>
        <v>36.799999999999997</v>
      </c>
      <c r="F2" s="14">
        <f>'[2]Cumulative Stats'!F125</f>
        <v>104</v>
      </c>
      <c r="G2" s="14">
        <f>'[2]Cumulative Stats'!G125</f>
        <v>1</v>
      </c>
      <c r="H2" s="14">
        <f>'[2]Cumulative Stats'!H125</f>
        <v>0</v>
      </c>
      <c r="I2" s="14">
        <f>IF(C2&gt;=PASSING!$B$1,1,0)</f>
        <v>1</v>
      </c>
    </row>
    <row r="3" spans="1:9">
      <c r="A3" s="14" t="str">
        <f>'[12]Cumulative Stats'!A125</f>
        <v>Anderson,L</v>
      </c>
      <c r="B3" s="14" t="str">
        <f>'[12]Cumulative Stats'!B125</f>
        <v>Pit</v>
      </c>
      <c r="C3" s="14">
        <f>'[12]Cumulative Stats'!C125</f>
        <v>12</v>
      </c>
      <c r="D3" s="14">
        <f>'[12]Cumulative Stats'!D125</f>
        <v>363</v>
      </c>
      <c r="E3" s="11">
        <f>IF(C3=0,0,D3/C3)</f>
        <v>30.25</v>
      </c>
      <c r="F3" s="14">
        <f>'[12]Cumulative Stats'!F125</f>
        <v>94</v>
      </c>
      <c r="G3" s="14">
        <f>'[12]Cumulative Stats'!G125</f>
        <v>1</v>
      </c>
      <c r="H3" s="14">
        <f>'[12]Cumulative Stats'!H125</f>
        <v>0</v>
      </c>
      <c r="I3" s="14">
        <f>IF(C3&gt;=PASSING!$B$1,1,0)</f>
        <v>1</v>
      </c>
    </row>
    <row r="4" spans="1:9">
      <c r="A4" s="14" t="str">
        <f>'[7]Cumulative Stats'!A132</f>
        <v>Payton</v>
      </c>
      <c r="B4" s="14" t="str">
        <f>'[7]Cumulative Stats'!B132</f>
        <v>KC</v>
      </c>
      <c r="C4" s="14">
        <f>'[7]Cumulative Stats'!C132</f>
        <v>4</v>
      </c>
      <c r="D4" s="14">
        <f>'[7]Cumulative Stats'!D132</f>
        <v>119</v>
      </c>
      <c r="E4" s="11">
        <f>IF(C4=0,0,D4/C4)</f>
        <v>29.75</v>
      </c>
      <c r="F4" s="14">
        <f>'[7]Cumulative Stats'!F132</f>
        <v>70</v>
      </c>
      <c r="G4" s="14">
        <f>'[7]Cumulative Stats'!G132</f>
        <v>0</v>
      </c>
      <c r="H4" s="14">
        <f>'[7]Cumulative Stats'!H132</f>
        <v>0</v>
      </c>
      <c r="I4" s="14">
        <f>IF(C4&gt;=PASSING!$B$1,1,0)</f>
        <v>1</v>
      </c>
    </row>
    <row r="5" spans="1:9">
      <c r="A5" s="14" t="str">
        <f>'[18]Cumulative Stats'!A136</f>
        <v>Thompson,J</v>
      </c>
      <c r="B5" s="14" t="str">
        <f>'[18]Cumulative Stats'!B136</f>
        <v>Det</v>
      </c>
      <c r="C5" s="14">
        <f>'[18]Cumulative Stats'!C136</f>
        <v>8</v>
      </c>
      <c r="D5" s="14">
        <f>'[18]Cumulative Stats'!D136</f>
        <v>226</v>
      </c>
      <c r="E5" s="11">
        <f>IF(C5=0,0,D5/C5)</f>
        <v>28.25</v>
      </c>
      <c r="F5" s="14">
        <f>'[18]Cumulative Stats'!F136</f>
        <v>39</v>
      </c>
      <c r="G5" s="14">
        <f>'[18]Cumulative Stats'!G136</f>
        <v>0</v>
      </c>
      <c r="H5" s="14">
        <f>'[18]Cumulative Stats'!H136</f>
        <v>0</v>
      </c>
      <c r="I5" s="14">
        <f>IF(C5&gt;=PASSING!$B$1,1,0)</f>
        <v>1</v>
      </c>
    </row>
    <row r="6" spans="1:9">
      <c r="A6" s="14" t="str">
        <f>'[14]Cumulative Stats'!A128</f>
        <v>Hunter</v>
      </c>
      <c r="B6" s="14" t="str">
        <f>'[14]Cumulative Stats'!B128</f>
        <v>Sea</v>
      </c>
      <c r="C6" s="14">
        <f>'[14]Cumulative Stats'!C128</f>
        <v>5</v>
      </c>
      <c r="D6" s="14">
        <f>'[14]Cumulative Stats'!D128</f>
        <v>140</v>
      </c>
      <c r="E6" s="11">
        <f>IF(C6=0,0,D6/C6)</f>
        <v>28</v>
      </c>
      <c r="F6" s="14">
        <f>'[14]Cumulative Stats'!F128</f>
        <v>32</v>
      </c>
      <c r="G6" s="14">
        <f>'[14]Cumulative Stats'!G128</f>
        <v>0</v>
      </c>
      <c r="H6" s="14">
        <f>'[14]Cumulative Stats'!H128</f>
        <v>0</v>
      </c>
      <c r="I6" s="14">
        <f>IF(C6&gt;=PASSING!$B$1,1,0)</f>
        <v>1</v>
      </c>
    </row>
    <row r="7" spans="1:9">
      <c r="A7" s="14" t="str">
        <f>'[16]Cumulative Stats'!A134</f>
        <v>Walterscheid</v>
      </c>
      <c r="B7" s="14" t="str">
        <f>'[16]Cumulative Stats'!B134</f>
        <v>Chi</v>
      </c>
      <c r="C7" s="14">
        <f>'[16]Cumulative Stats'!C134</f>
        <v>5</v>
      </c>
      <c r="D7" s="14">
        <f>'[16]Cumulative Stats'!D134</f>
        <v>138</v>
      </c>
      <c r="E7" s="11">
        <f>IF(C7=0,0,D7/C7)</f>
        <v>27.6</v>
      </c>
      <c r="F7" s="14">
        <f>'[16]Cumulative Stats'!F134</f>
        <v>35</v>
      </c>
      <c r="G7" s="14">
        <f>'[16]Cumulative Stats'!G134</f>
        <v>0</v>
      </c>
      <c r="H7" s="14">
        <f>'[16]Cumulative Stats'!H134</f>
        <v>0</v>
      </c>
      <c r="I7" s="14">
        <f>IF(C7&gt;=PASSING!$B$1,1,0)</f>
        <v>1</v>
      </c>
    </row>
    <row r="8" spans="1:9">
      <c r="A8" s="14" t="str">
        <f>'[15]Cumulative Stats'!A126</f>
        <v>Franklin</v>
      </c>
      <c r="B8" s="14" t="str">
        <f>'[15]Cumulative Stats'!B126</f>
        <v>Atl</v>
      </c>
      <c r="C8" s="14">
        <f>'[15]Cumulative Stats'!C126</f>
        <v>4</v>
      </c>
      <c r="D8" s="14">
        <f>'[15]Cumulative Stats'!D126</f>
        <v>110</v>
      </c>
      <c r="E8" s="11">
        <f>IF(C8=0,0,D8/C8)</f>
        <v>27.5</v>
      </c>
      <c r="F8" s="14">
        <f>'[15]Cumulative Stats'!F126</f>
        <v>37</v>
      </c>
      <c r="G8" s="14">
        <f>'[15]Cumulative Stats'!G126</f>
        <v>0</v>
      </c>
      <c r="H8" s="14">
        <f>'[15]Cumulative Stats'!H126</f>
        <v>0</v>
      </c>
      <c r="I8" s="14">
        <f>IF(C8&gt;=PASSING!$B$1,1,0)</f>
        <v>1</v>
      </c>
    </row>
    <row r="9" spans="1:9">
      <c r="A9" s="14" t="str">
        <f>'[17]Cumulative Stats'!A128</f>
        <v>Johnson</v>
      </c>
      <c r="B9" s="14" t="str">
        <f>'[17]Cumulative Stats'!B128</f>
        <v>Dal</v>
      </c>
      <c r="C9" s="14">
        <f>'[17]Cumulative Stats'!C128</f>
        <v>7</v>
      </c>
      <c r="D9" s="14">
        <f>'[17]Cumulative Stats'!D128</f>
        <v>189</v>
      </c>
      <c r="E9" s="11">
        <f>IF(C9=0,0,D9/C9)</f>
        <v>27</v>
      </c>
      <c r="F9" s="14">
        <f>'[17]Cumulative Stats'!F128</f>
        <v>45</v>
      </c>
      <c r="G9" s="14">
        <f>'[17]Cumulative Stats'!G128</f>
        <v>0</v>
      </c>
      <c r="H9" s="14">
        <f>'[17]Cumulative Stats'!H128</f>
        <v>0</v>
      </c>
      <c r="I9" s="14">
        <f>IF(C9&gt;=PASSING!$B$1,1,0)</f>
        <v>1</v>
      </c>
    </row>
    <row r="10" spans="1:9">
      <c r="A10" s="14" t="str">
        <f>'[22]Cumulative Stats'!A125</f>
        <v>Chandler</v>
      </c>
      <c r="B10" s="14" t="str">
        <f>'[22]Cumulative Stats'!B125</f>
        <v>NO</v>
      </c>
      <c r="C10" s="14">
        <f>'[22]Cumulative Stats'!C125</f>
        <v>8</v>
      </c>
      <c r="D10" s="14">
        <f>'[22]Cumulative Stats'!D125</f>
        <v>215</v>
      </c>
      <c r="E10" s="11">
        <f>IF(C10=0,0,D10/C10)</f>
        <v>26.875</v>
      </c>
      <c r="F10" s="14">
        <f>'[22]Cumulative Stats'!F125</f>
        <v>38</v>
      </c>
      <c r="G10" s="14">
        <f>'[22]Cumulative Stats'!G125</f>
        <v>0</v>
      </c>
      <c r="H10" s="14">
        <f>'[22]Cumulative Stats'!H125</f>
        <v>0</v>
      </c>
      <c r="I10" s="14">
        <f>IF(C10&gt;=PASSING!$B$1,1,0)</f>
        <v>1</v>
      </c>
    </row>
    <row r="11" spans="1:9">
      <c r="A11" s="14" t="str">
        <f>'[1]Cumulative Stats'!A128</f>
        <v>Johnson</v>
      </c>
      <c r="B11" s="14" t="str">
        <f>'[1]Cumulative Stats'!B128</f>
        <v>Bal</v>
      </c>
      <c r="C11" s="14">
        <f>'[1]Cumulative Stats'!C128</f>
        <v>13</v>
      </c>
      <c r="D11" s="14">
        <f>'[1]Cumulative Stats'!D128</f>
        <v>343</v>
      </c>
      <c r="E11" s="11">
        <f>IF(C11=0,0,D11/C11)</f>
        <v>26.384615384615383</v>
      </c>
      <c r="F11" s="14">
        <f>'[1]Cumulative Stats'!F128</f>
        <v>52</v>
      </c>
      <c r="G11" s="14">
        <f>'[1]Cumulative Stats'!G128</f>
        <v>0</v>
      </c>
      <c r="H11" s="14">
        <f>'[1]Cumulative Stats'!H128</f>
        <v>1</v>
      </c>
      <c r="I11" s="14">
        <f>IF(C11&gt;=PASSING!$B$1,1,0)</f>
        <v>1</v>
      </c>
    </row>
    <row r="12" spans="1:9">
      <c r="A12" t="str">
        <f>'[26]Cumulative Stats'!A128</f>
        <v>Hofer</v>
      </c>
      <c r="B12" t="str">
        <f>'[26]Cumulative Stats'!B128</f>
        <v>SF</v>
      </c>
      <c r="C12">
        <f>'[26]Cumulative Stats'!C128</f>
        <v>6</v>
      </c>
      <c r="D12">
        <f>'[26]Cumulative Stats'!D128</f>
        <v>154</v>
      </c>
      <c r="E12" s="11">
        <f>IF(C12=0,0,D12/C12)</f>
        <v>25.666666666666668</v>
      </c>
      <c r="F12">
        <f>'[26]Cumulative Stats'!F128</f>
        <v>43</v>
      </c>
      <c r="G12">
        <f>'[26]Cumulative Stats'!G128</f>
        <v>0</v>
      </c>
      <c r="H12">
        <f>'[26]Cumulative Stats'!H128</f>
        <v>0</v>
      </c>
      <c r="I12" s="14">
        <f>IF(C12&gt;=PASSING!$B$1,1,0)</f>
        <v>1</v>
      </c>
    </row>
    <row r="13" spans="1:9">
      <c r="A13" t="str">
        <f>'[4]Cumulative Stats'!A131</f>
        <v>Sullivan,T</v>
      </c>
      <c r="B13" t="str">
        <f>'[4]Cumulative Stats'!B131</f>
        <v>Cle</v>
      </c>
      <c r="C13">
        <f>'[4]Cumulative Stats'!C131</f>
        <v>5</v>
      </c>
      <c r="D13">
        <f>'[4]Cumulative Stats'!D131</f>
        <v>128</v>
      </c>
      <c r="E13" s="11">
        <f>IF(C13=0,0,D13/C13)</f>
        <v>25.6</v>
      </c>
      <c r="F13">
        <f>'[4]Cumulative Stats'!F131</f>
        <v>28</v>
      </c>
      <c r="G13">
        <f>'[4]Cumulative Stats'!G131</f>
        <v>0</v>
      </c>
      <c r="H13">
        <f>'[4]Cumulative Stats'!H131</f>
        <v>0</v>
      </c>
      <c r="I13" s="14">
        <f>IF(C13&gt;=PASSING!$B$1,1,0)</f>
        <v>1</v>
      </c>
    </row>
    <row r="14" spans="1:9">
      <c r="A14" s="14" t="str">
        <f>'[13]Cumulative Stats'!A140</f>
        <v>Rodgers</v>
      </c>
      <c r="B14" s="14" t="str">
        <f>'[13]Cumulative Stats'!B140</f>
        <v>SD</v>
      </c>
      <c r="C14" s="14">
        <f>'[13]Cumulative Stats'!C140</f>
        <v>8</v>
      </c>
      <c r="D14" s="14">
        <f>'[13]Cumulative Stats'!D140</f>
        <v>200</v>
      </c>
      <c r="E14" s="11">
        <f>IF(C14=0,0,D14/C14)</f>
        <v>25</v>
      </c>
      <c r="F14" s="14">
        <f>'[13]Cumulative Stats'!F140</f>
        <v>41</v>
      </c>
      <c r="G14" s="14">
        <f>'[13]Cumulative Stats'!G140</f>
        <v>0</v>
      </c>
      <c r="H14" s="14">
        <f>'[13]Cumulative Stats'!H140</f>
        <v>0</v>
      </c>
      <c r="I14" s="14">
        <f>IF(C14&gt;=PASSING!$B$1,1,0)</f>
        <v>1</v>
      </c>
    </row>
    <row r="15" spans="1:9">
      <c r="A15" t="str">
        <f>'[28]Cumulative Stats'!A127</f>
        <v>Green</v>
      </c>
      <c r="B15" t="str">
        <f>'[28]Cumulative Stats'!B127</f>
        <v>Was</v>
      </c>
      <c r="C15">
        <f>'[28]Cumulative Stats'!C127</f>
        <v>13</v>
      </c>
      <c r="D15">
        <f>'[28]Cumulative Stats'!D127</f>
        <v>324</v>
      </c>
      <c r="E15" s="11">
        <f>IF(C15=0,0,D15/C15)</f>
        <v>24.923076923076923</v>
      </c>
      <c r="F15">
        <f>'[28]Cumulative Stats'!F127</f>
        <v>56</v>
      </c>
      <c r="G15">
        <f>'[28]Cumulative Stats'!G127</f>
        <v>0</v>
      </c>
      <c r="H15">
        <f>'[28]Cumulative Stats'!H127</f>
        <v>1</v>
      </c>
      <c r="I15" s="14">
        <f>IF(C15&gt;=PASSING!$B$1,1,0)</f>
        <v>1</v>
      </c>
    </row>
    <row r="16" spans="1:9">
      <c r="A16" s="14" t="str">
        <f>'[19]Cumulative Stats'!A133</f>
        <v>Odom</v>
      </c>
      <c r="B16" s="14" t="str">
        <f>'[19]Cumulative Stats'!B133</f>
        <v>GB</v>
      </c>
      <c r="C16" s="14">
        <f>'[19]Cumulative Stats'!C133</f>
        <v>9</v>
      </c>
      <c r="D16" s="14">
        <f>'[19]Cumulative Stats'!D133</f>
        <v>218</v>
      </c>
      <c r="E16" s="11">
        <f>IF(C16=0,0,D16/C16)</f>
        <v>24.222222222222221</v>
      </c>
      <c r="F16" s="14">
        <f>'[19]Cumulative Stats'!F133</f>
        <v>63</v>
      </c>
      <c r="G16" s="14">
        <f>'[19]Cumulative Stats'!G133</f>
        <v>0</v>
      </c>
      <c r="H16" s="14">
        <f>'[19]Cumulative Stats'!H133</f>
        <v>0</v>
      </c>
      <c r="I16" s="14">
        <f>IF(C16&gt;=PASSING!$B$1,1,0)</f>
        <v>1</v>
      </c>
    </row>
    <row r="17" spans="1:9">
      <c r="A17" s="14" t="str">
        <f>'[11]Cumulative Stats'!A134</f>
        <v>Whittington</v>
      </c>
      <c r="B17" s="14" t="str">
        <f>'[11]Cumulative Stats'!B134</f>
        <v>Oak</v>
      </c>
      <c r="C17" s="14">
        <f>'[11]Cumulative Stats'!C134</f>
        <v>8</v>
      </c>
      <c r="D17" s="14">
        <f>'[11]Cumulative Stats'!D134</f>
        <v>193</v>
      </c>
      <c r="E17" s="11">
        <f>IF(C17=0,0,D17/C17)</f>
        <v>24.125</v>
      </c>
      <c r="F17" s="14">
        <f>'[11]Cumulative Stats'!F134</f>
        <v>35</v>
      </c>
      <c r="G17" s="14">
        <f>'[11]Cumulative Stats'!G134</f>
        <v>0</v>
      </c>
      <c r="H17" s="14">
        <f>'[11]Cumulative Stats'!H134</f>
        <v>0</v>
      </c>
      <c r="I17" s="14">
        <f>IF(C17&gt;=PASSING!$B$1,1,0)</f>
        <v>1</v>
      </c>
    </row>
    <row r="18" spans="1:9">
      <c r="A18" t="str">
        <f>'[25]Cumulative Stats'!A137</f>
        <v>Shelby</v>
      </c>
      <c r="B18" t="str">
        <f>'[25]Cumulative Stats'!B137</f>
        <v>StL</v>
      </c>
      <c r="C18">
        <f>'[25]Cumulative Stats'!C137</f>
        <v>6</v>
      </c>
      <c r="D18">
        <f>'[25]Cumulative Stats'!D137</f>
        <v>143</v>
      </c>
      <c r="E18" s="11">
        <f>IF(C18=0,0,D18/C18)</f>
        <v>23.833333333333332</v>
      </c>
      <c r="F18">
        <f>'[25]Cumulative Stats'!F137</f>
        <v>30</v>
      </c>
      <c r="G18">
        <f>'[25]Cumulative Stats'!G137</f>
        <v>0</v>
      </c>
      <c r="H18">
        <f>'[25]Cumulative Stats'!H137</f>
        <v>0</v>
      </c>
      <c r="I18" s="14">
        <f>IF(C18&gt;=PASSING!$B$1,1,0)</f>
        <v>1</v>
      </c>
    </row>
    <row r="19" spans="1:9">
      <c r="A19" t="str">
        <f>'[13]Cumulative Stats'!A138</f>
        <v>Owens</v>
      </c>
      <c r="B19" t="str">
        <f>'[13]Cumulative Stats'!B138</f>
        <v>SD</v>
      </c>
      <c r="C19">
        <f>'[13]Cumulative Stats'!C138</f>
        <v>6</v>
      </c>
      <c r="D19">
        <f>'[13]Cumulative Stats'!D138</f>
        <v>135</v>
      </c>
      <c r="E19" s="11">
        <f>IF(C19=0,0,D19/C19)</f>
        <v>22.5</v>
      </c>
      <c r="F19">
        <f>'[13]Cumulative Stats'!F138</f>
        <v>43</v>
      </c>
      <c r="G19">
        <f>'[13]Cumulative Stats'!G138</f>
        <v>0</v>
      </c>
      <c r="H19">
        <f>'[13]Cumulative Stats'!H138</f>
        <v>0</v>
      </c>
      <c r="I19" s="14">
        <f>IF(C19&gt;=PASSING!$B$1,1,0)</f>
        <v>1</v>
      </c>
    </row>
    <row r="20" spans="1:9">
      <c r="A20" s="14" t="str">
        <f>'[5]Cumulative Stats'!A128</f>
        <v>Perrin</v>
      </c>
      <c r="B20" s="14" t="str">
        <f>'[5]Cumulative Stats'!B128</f>
        <v>Den</v>
      </c>
      <c r="C20" s="14">
        <f>'[5]Cumulative Stats'!C128</f>
        <v>6</v>
      </c>
      <c r="D20" s="14">
        <f>'[5]Cumulative Stats'!D128</f>
        <v>135</v>
      </c>
      <c r="E20" s="11">
        <f>IF(C20=0,0,D20/C20)</f>
        <v>22.5</v>
      </c>
      <c r="F20" s="14">
        <f>'[5]Cumulative Stats'!F128</f>
        <v>32</v>
      </c>
      <c r="G20" s="14">
        <f>'[5]Cumulative Stats'!G128</f>
        <v>0</v>
      </c>
      <c r="H20" s="14">
        <f>'[5]Cumulative Stats'!H128</f>
        <v>0</v>
      </c>
      <c r="I20" s="14">
        <f>IF(C20&gt;=PASSING!$B$1,1,0)</f>
        <v>1</v>
      </c>
    </row>
    <row r="21" spans="1:9">
      <c r="A21" s="14" t="str">
        <f>'[15]Cumulative Stats'!A127</f>
        <v>Jackson,A</v>
      </c>
      <c r="B21" s="14" t="str">
        <f>'[15]Cumulative Stats'!B127</f>
        <v>Atl</v>
      </c>
      <c r="C21" s="14">
        <f>'[15]Cumulative Stats'!C127</f>
        <v>7</v>
      </c>
      <c r="D21" s="14">
        <f>'[15]Cumulative Stats'!D127</f>
        <v>157</v>
      </c>
      <c r="E21" s="11">
        <f>IF(C21=0,0,D21/C21)</f>
        <v>22.428571428571427</v>
      </c>
      <c r="F21" s="14">
        <f>'[15]Cumulative Stats'!F127</f>
        <v>34</v>
      </c>
      <c r="G21" s="14">
        <f>'[15]Cumulative Stats'!G127</f>
        <v>0</v>
      </c>
      <c r="H21" s="14">
        <f>'[15]Cumulative Stats'!H127</f>
        <v>0</v>
      </c>
      <c r="I21" s="14">
        <f>IF(C21&gt;=PASSING!$B$1,1,0)</f>
        <v>1</v>
      </c>
    </row>
    <row r="22" spans="1:9">
      <c r="A22" s="78" t="s">
        <v>247</v>
      </c>
      <c r="B22" s="14" t="s">
        <v>200</v>
      </c>
      <c r="C22" s="14">
        <f>+$C$266</f>
        <v>7</v>
      </c>
      <c r="D22" s="14">
        <f>+$D$266</f>
        <v>154</v>
      </c>
      <c r="E22" s="11">
        <f>IF(C22=0,0,D22/C22)</f>
        <v>22</v>
      </c>
      <c r="F22" s="14">
        <f>+$F$266</f>
        <v>38</v>
      </c>
      <c r="G22" s="14">
        <f>+$G$266</f>
        <v>0</v>
      </c>
      <c r="H22" s="14">
        <f>+H286</f>
        <v>0</v>
      </c>
      <c r="I22" s="14">
        <f>IF(C22&gt;=PASSING!$B$1,1,0)</f>
        <v>1</v>
      </c>
    </row>
    <row r="23" spans="1:9">
      <c r="A23" s="14" t="str">
        <f>'[9]Cumulative Stats'!A125</f>
        <v>Clayborn</v>
      </c>
      <c r="B23" s="14" t="str">
        <f>'[9]Cumulative Stats'!B125</f>
        <v>NE</v>
      </c>
      <c r="C23" s="14">
        <f>'[9]Cumulative Stats'!C125</f>
        <v>8</v>
      </c>
      <c r="D23" s="14">
        <f>'[9]Cumulative Stats'!D125</f>
        <v>171</v>
      </c>
      <c r="E23" s="11">
        <f>IF(C23=0,0,D23/C23)</f>
        <v>21.375</v>
      </c>
      <c r="F23" s="14">
        <f>'[9]Cumulative Stats'!F125</f>
        <v>32</v>
      </c>
      <c r="G23" s="14">
        <f>'[9]Cumulative Stats'!G125</f>
        <v>0</v>
      </c>
      <c r="H23" s="14">
        <f>'[9]Cumulative Stats'!H125</f>
        <v>0</v>
      </c>
      <c r="I23" s="14">
        <f>IF(C23&gt;=PASSING!$B$1,1,0)</f>
        <v>1</v>
      </c>
    </row>
    <row r="24" spans="1:9">
      <c r="A24" s="14" t="str">
        <f>'[23]Cumulative Stats'!A130</f>
        <v>Pough</v>
      </c>
      <c r="B24" s="14" t="str">
        <f>'[23]Cumulative Stats'!B130</f>
        <v>NYG</v>
      </c>
      <c r="C24" s="14">
        <f>'[23]Cumulative Stats'!C130</f>
        <v>4</v>
      </c>
      <c r="D24" s="14">
        <f>'[23]Cumulative Stats'!D130</f>
        <v>82</v>
      </c>
      <c r="E24" s="11">
        <f>IF(C24=0,0,D24/C24)</f>
        <v>20.5</v>
      </c>
      <c r="F24" s="14">
        <f>'[23]Cumulative Stats'!F130</f>
        <v>30</v>
      </c>
      <c r="G24" s="14">
        <f>'[23]Cumulative Stats'!G130</f>
        <v>0</v>
      </c>
      <c r="H24" s="14">
        <f>'[23]Cumulative Stats'!H130</f>
        <v>0</v>
      </c>
      <c r="I24" s="14">
        <f>IF(C24&gt;=PASSING!$B$1,1,0)</f>
        <v>1</v>
      </c>
    </row>
    <row r="25" spans="1:9">
      <c r="A25" s="14" t="str">
        <f>'[10]Cumulative Stats'!A127</f>
        <v>Harper</v>
      </c>
      <c r="B25" s="14" t="str">
        <f>'[10]Cumulative Stats'!B127</f>
        <v>NYJ</v>
      </c>
      <c r="C25" s="14">
        <f>'[10]Cumulative Stats'!C127</f>
        <v>19</v>
      </c>
      <c r="D25" s="14">
        <f>'[10]Cumulative Stats'!D127</f>
        <v>388</v>
      </c>
      <c r="E25" s="11">
        <f>IF(C25=0,0,D25/C25)</f>
        <v>20.421052631578949</v>
      </c>
      <c r="F25" s="14">
        <f>'[10]Cumulative Stats'!F127</f>
        <v>39</v>
      </c>
      <c r="G25" s="14">
        <f>'[10]Cumulative Stats'!G127</f>
        <v>0</v>
      </c>
      <c r="H25" s="14">
        <f>'[10]Cumulative Stats'!H127</f>
        <v>0</v>
      </c>
      <c r="I25" s="14">
        <f>IF(C25&gt;=PASSING!$B$1,1,0)</f>
        <v>1</v>
      </c>
    </row>
    <row r="26" spans="1:9">
      <c r="A26" s="14" t="str">
        <f>'[14]Cumulative Stats'!A126</f>
        <v>Crawford</v>
      </c>
      <c r="B26" s="14" t="str">
        <f>'[14]Cumulative Stats'!B126</f>
        <v>Sea</v>
      </c>
      <c r="C26" s="14">
        <f>'[14]Cumulative Stats'!C126</f>
        <v>12</v>
      </c>
      <c r="D26" s="14">
        <f>'[14]Cumulative Stats'!D126</f>
        <v>243</v>
      </c>
      <c r="E26" s="11">
        <f>IF(C26=0,0,D26/C26)</f>
        <v>20.25</v>
      </c>
      <c r="F26" s="14">
        <f>'[14]Cumulative Stats'!F126</f>
        <v>32</v>
      </c>
      <c r="G26" s="14">
        <f>'[14]Cumulative Stats'!G126</f>
        <v>0</v>
      </c>
      <c r="H26" s="14">
        <f>'[14]Cumulative Stats'!H126</f>
        <v>2</v>
      </c>
      <c r="I26" s="14">
        <f>IF(C26&gt;=PASSING!$B$1,1,0)</f>
        <v>1</v>
      </c>
    </row>
    <row r="27" spans="1:9">
      <c r="A27" s="14" t="str">
        <f>'[24]Cumulative Stats'!A132</f>
        <v>Campfield</v>
      </c>
      <c r="B27" s="14" t="str">
        <f>'[24]Cumulative Stats'!B132</f>
        <v>Phi</v>
      </c>
      <c r="C27" s="14">
        <f>'[24]Cumulative Stats'!C132</f>
        <v>4</v>
      </c>
      <c r="D27" s="14">
        <f>'[24]Cumulative Stats'!D132</f>
        <v>80</v>
      </c>
      <c r="E27" s="11">
        <f>IF(C27=0,0,D27/C27)</f>
        <v>20</v>
      </c>
      <c r="F27" s="14">
        <f>'[24]Cumulative Stats'!F132</f>
        <v>35</v>
      </c>
      <c r="G27" s="14">
        <f>'[24]Cumulative Stats'!G132</f>
        <v>0</v>
      </c>
      <c r="H27" s="14">
        <f>'[24]Cumulative Stats'!H132</f>
        <v>0</v>
      </c>
      <c r="I27" s="14">
        <f>IF(C27&gt;=PASSING!$B$1,1,0)</f>
        <v>1</v>
      </c>
    </row>
    <row r="28" spans="1:9">
      <c r="A28" s="14" t="str">
        <f>'[24]Cumulative Stats'!A136</f>
        <v>Montgomery</v>
      </c>
      <c r="B28" s="14" t="str">
        <f>'[24]Cumulative Stats'!B136</f>
        <v>Phi</v>
      </c>
      <c r="C28" s="14">
        <f>'[24]Cumulative Stats'!C136</f>
        <v>4</v>
      </c>
      <c r="D28" s="14">
        <f>'[24]Cumulative Stats'!D136</f>
        <v>80</v>
      </c>
      <c r="E28" s="11">
        <f>IF(C28=0,0,D28/C28)</f>
        <v>20</v>
      </c>
      <c r="F28" s="14">
        <f>'[24]Cumulative Stats'!F136</f>
        <v>25</v>
      </c>
      <c r="G28" s="14">
        <f>'[24]Cumulative Stats'!G136</f>
        <v>0</v>
      </c>
      <c r="H28" s="14">
        <f>'[24]Cumulative Stats'!H136</f>
        <v>0</v>
      </c>
      <c r="I28" s="14">
        <f>IF(C28&gt;=PASSING!$B$1,1,0)</f>
        <v>1</v>
      </c>
    </row>
    <row r="29" spans="1:9">
      <c r="A29" s="14" t="str">
        <f>'[2]Cumulative Stats'!A131</f>
        <v>Moody</v>
      </c>
      <c r="B29" s="14" t="str">
        <f>'[2]Cumulative Stats'!B131</f>
        <v>Buf</v>
      </c>
      <c r="C29" s="14">
        <f>'[2]Cumulative Stats'!C131</f>
        <v>10</v>
      </c>
      <c r="D29" s="14">
        <f>'[2]Cumulative Stats'!D131</f>
        <v>195</v>
      </c>
      <c r="E29" s="11">
        <f>IF(C29=0,0,D29/C29)</f>
        <v>19.5</v>
      </c>
      <c r="F29" s="14">
        <f>'[2]Cumulative Stats'!F131</f>
        <v>37</v>
      </c>
      <c r="G29" s="14">
        <f>'[2]Cumulative Stats'!G131</f>
        <v>0</v>
      </c>
      <c r="H29" s="14">
        <f>'[2]Cumulative Stats'!H131</f>
        <v>1</v>
      </c>
      <c r="I29" s="14">
        <f>IF(C29&gt;=PASSING!$B$1,1,0)</f>
        <v>1</v>
      </c>
    </row>
    <row r="30" spans="1:9">
      <c r="A30" s="14" t="str">
        <f>'[1]Cumulative Stats'!A133</f>
        <v>Washington</v>
      </c>
      <c r="B30" s="14" t="str">
        <f>'[1]Cumulative Stats'!B133</f>
        <v>Bal</v>
      </c>
      <c r="C30" s="14">
        <f>'[1]Cumulative Stats'!C133</f>
        <v>7</v>
      </c>
      <c r="D30" s="14">
        <f>'[1]Cumulative Stats'!D133</f>
        <v>136</v>
      </c>
      <c r="E30" s="11">
        <f>IF(C30=0,0,D30/C30)</f>
        <v>19.428571428571427</v>
      </c>
      <c r="F30" s="14">
        <f>'[1]Cumulative Stats'!F133</f>
        <v>23</v>
      </c>
      <c r="G30" s="14">
        <f>'[1]Cumulative Stats'!G133</f>
        <v>0</v>
      </c>
      <c r="H30" s="14">
        <f>'[1]Cumulative Stats'!H133</f>
        <v>0</v>
      </c>
      <c r="I30" s="14">
        <f>IF(C30&gt;=PASSING!$B$1,1,0)</f>
        <v>1</v>
      </c>
    </row>
    <row r="31" spans="1:9">
      <c r="A31" t="str">
        <f>'[27]Cumulative Stats'!A131</f>
        <v>Ragsdale</v>
      </c>
      <c r="B31" t="str">
        <f>'[27]Cumulative Stats'!B131</f>
        <v>TB</v>
      </c>
      <c r="C31">
        <f>'[27]Cumulative Stats'!C131</f>
        <v>4</v>
      </c>
      <c r="D31">
        <f>'[27]Cumulative Stats'!D131</f>
        <v>77</v>
      </c>
      <c r="E31" s="11">
        <f>IF(C31=0,0,D31/C31)</f>
        <v>19.25</v>
      </c>
      <c r="F31">
        <f>'[27]Cumulative Stats'!F131</f>
        <v>26</v>
      </c>
      <c r="G31">
        <f>'[27]Cumulative Stats'!G131</f>
        <v>0</v>
      </c>
      <c r="H31">
        <f>'[27]Cumulative Stats'!H131</f>
        <v>0</v>
      </c>
      <c r="I31" s="14">
        <f>IF(C31&gt;=PASSING!$B$1,1,0)</f>
        <v>1</v>
      </c>
    </row>
    <row r="32" spans="1:9">
      <c r="A32" s="14" t="str">
        <f>'[23]Cumulative Stats'!A126</f>
        <v>Hammond</v>
      </c>
      <c r="B32" s="14" t="str">
        <f>'[23]Cumulative Stats'!B126</f>
        <v>NYG</v>
      </c>
      <c r="C32" s="14">
        <f>'[23]Cumulative Stats'!C126</f>
        <v>4</v>
      </c>
      <c r="D32" s="14">
        <f>'[23]Cumulative Stats'!D126</f>
        <v>77</v>
      </c>
      <c r="E32" s="11">
        <f>IF(C32=0,0,D32/C32)</f>
        <v>19.25</v>
      </c>
      <c r="F32" s="14">
        <f>'[23]Cumulative Stats'!F126</f>
        <v>29</v>
      </c>
      <c r="G32" s="14">
        <f>'[23]Cumulative Stats'!G126</f>
        <v>0</v>
      </c>
      <c r="H32" s="14">
        <f>'[23]Cumulative Stats'!H126</f>
        <v>0</v>
      </c>
      <c r="I32" s="14">
        <f>IF(C32&gt;=PASSING!$B$1,1,0)</f>
        <v>1</v>
      </c>
    </row>
    <row r="33" spans="1:9">
      <c r="A33" s="14" t="str">
        <f>'[16]Cumulative Stats'!A125</f>
        <v>Baschnagel</v>
      </c>
      <c r="B33" s="14" t="str">
        <f>'[16]Cumulative Stats'!B125</f>
        <v>Chi</v>
      </c>
      <c r="C33" s="14">
        <f>'[16]Cumulative Stats'!C125</f>
        <v>5</v>
      </c>
      <c r="D33" s="14">
        <f>'[16]Cumulative Stats'!D125</f>
        <v>96</v>
      </c>
      <c r="E33" s="11">
        <f>IF(C33=0,0,D33/C33)</f>
        <v>19.2</v>
      </c>
      <c r="F33" s="14">
        <f>'[16]Cumulative Stats'!F125</f>
        <v>24</v>
      </c>
      <c r="G33" s="14">
        <f>'[16]Cumulative Stats'!G125</f>
        <v>0</v>
      </c>
      <c r="H33" s="14">
        <f>'[16]Cumulative Stats'!H125</f>
        <v>0</v>
      </c>
      <c r="I33" s="14">
        <f>IF(C33&gt;=PASSING!$B$1,1,0)</f>
        <v>1</v>
      </c>
    </row>
    <row r="34" spans="1:9">
      <c r="A34" s="14" t="str">
        <f>'[4]Cumulative Stats'!A125</f>
        <v>Collins</v>
      </c>
      <c r="B34" s="14" t="str">
        <f>'[4]Cumulative Stats'!B125</f>
        <v>Cle</v>
      </c>
      <c r="C34" s="14">
        <f>'[4]Cumulative Stats'!C125</f>
        <v>6</v>
      </c>
      <c r="D34" s="14">
        <f>'[4]Cumulative Stats'!D125</f>
        <v>114</v>
      </c>
      <c r="E34" s="11">
        <f>IF(C34=0,0,D34/C34)</f>
        <v>19</v>
      </c>
      <c r="F34" s="14">
        <f>'[4]Cumulative Stats'!F125</f>
        <v>34</v>
      </c>
      <c r="G34" s="14">
        <f>'[4]Cumulative Stats'!G125</f>
        <v>0</v>
      </c>
      <c r="H34" s="14">
        <f>'[4]Cumulative Stats'!H125</f>
        <v>0</v>
      </c>
      <c r="I34" s="14">
        <f>IF(C34&gt;=PASSING!$B$1,1,0)</f>
        <v>1</v>
      </c>
    </row>
    <row r="35" spans="1:9">
      <c r="A35" s="14" t="str">
        <f>'[26]Cumulative Stats'!A130</f>
        <v>LeCount</v>
      </c>
      <c r="B35" s="14" t="str">
        <f>'[26]Cumulative Stats'!B130</f>
        <v>SF</v>
      </c>
      <c r="C35" s="14">
        <f>'[26]Cumulative Stats'!C130</f>
        <v>4</v>
      </c>
      <c r="D35" s="14">
        <f>'[26]Cumulative Stats'!D130</f>
        <v>76</v>
      </c>
      <c r="E35" s="11">
        <f>IF(C35=0,0,D35/C35)</f>
        <v>19</v>
      </c>
      <c r="F35" s="14">
        <f>'[26]Cumulative Stats'!F130</f>
        <v>22</v>
      </c>
      <c r="G35" s="14">
        <f>'[26]Cumulative Stats'!G130</f>
        <v>0</v>
      </c>
      <c r="H35" s="14">
        <f>'[26]Cumulative Stats'!H130</f>
        <v>0</v>
      </c>
      <c r="I35" s="14">
        <f>IF(C35&gt;=PASSING!$B$1,1,0)</f>
        <v>1</v>
      </c>
    </row>
    <row r="36" spans="1:9">
      <c r="A36" s="14" t="str">
        <f>'[21]Cumulative Stats'!A128</f>
        <v>Miller,K</v>
      </c>
      <c r="B36" s="14" t="str">
        <f>'[21]Cumulative Stats'!B128</f>
        <v>Min</v>
      </c>
      <c r="C36" s="14">
        <f>'[21]Cumulative Stats'!C128</f>
        <v>9</v>
      </c>
      <c r="D36" s="14">
        <f>'[21]Cumulative Stats'!D128</f>
        <v>170</v>
      </c>
      <c r="E36" s="11">
        <f>IF(C36=0,0,D36/C36)</f>
        <v>18.888888888888889</v>
      </c>
      <c r="F36" s="14">
        <f>'[21]Cumulative Stats'!F128</f>
        <v>28</v>
      </c>
      <c r="G36" s="14">
        <f>'[21]Cumulative Stats'!G128</f>
        <v>0</v>
      </c>
      <c r="H36" s="14">
        <f>'[21]Cumulative Stats'!H128</f>
        <v>0</v>
      </c>
      <c r="I36" s="14">
        <f>IF(C36&gt;=PASSING!$B$1,1,0)</f>
        <v>1</v>
      </c>
    </row>
    <row r="37" spans="1:9">
      <c r="A37" s="78" t="s">
        <v>217</v>
      </c>
      <c r="B37" s="14" t="s">
        <v>218</v>
      </c>
      <c r="C37" s="14">
        <f>+$C$270</f>
        <v>8</v>
      </c>
      <c r="D37" s="14">
        <f>+$D$270</f>
        <v>151</v>
      </c>
      <c r="E37" s="11">
        <f>IF(C37=0,0,D37/C37)</f>
        <v>18.875</v>
      </c>
      <c r="F37" s="14">
        <f>+$F$270</f>
        <v>34</v>
      </c>
      <c r="G37" s="14">
        <f>+$G$270</f>
        <v>0</v>
      </c>
      <c r="H37" s="14">
        <f>+$H$270</f>
        <v>0</v>
      </c>
      <c r="I37" s="14">
        <f>IF(C37&gt;=PASSING!$B$1,1,0)</f>
        <v>1</v>
      </c>
    </row>
    <row r="38" spans="1:9">
      <c r="A38" s="78" t="s">
        <v>248</v>
      </c>
      <c r="B38" s="14" t="s">
        <v>244</v>
      </c>
      <c r="C38" s="14">
        <f>+$C$274</f>
        <v>6</v>
      </c>
      <c r="D38" s="14">
        <f>+$D$274</f>
        <v>107</v>
      </c>
      <c r="E38" s="11">
        <f>IF(C38=0,0,D38/C38)</f>
        <v>17.833333333333332</v>
      </c>
      <c r="F38" s="14">
        <f>+$F$274</f>
        <v>26</v>
      </c>
      <c r="G38" s="14">
        <f>+$G$274</f>
        <v>0</v>
      </c>
      <c r="H38" s="14">
        <f>+$H$274</f>
        <v>0</v>
      </c>
      <c r="I38" s="14">
        <f>IF(C38&gt;=PASSING!$B$1,1,0)</f>
        <v>1</v>
      </c>
    </row>
    <row r="39" spans="1:9">
      <c r="A39" s="14" t="str">
        <f>'[15]Cumulative Stats'!A130</f>
        <v>Pridemore</v>
      </c>
      <c r="B39" s="14" t="str">
        <f>'[15]Cumulative Stats'!B130</f>
        <v>Atl</v>
      </c>
      <c r="C39" s="14">
        <f>'[15]Cumulative Stats'!C130</f>
        <v>5</v>
      </c>
      <c r="D39" s="14">
        <f>'[15]Cumulative Stats'!D130</f>
        <v>88</v>
      </c>
      <c r="E39" s="11">
        <f>IF(C39=0,0,D39/C39)</f>
        <v>17.600000000000001</v>
      </c>
      <c r="F39" s="14">
        <f>'[15]Cumulative Stats'!F130</f>
        <v>24</v>
      </c>
      <c r="G39" s="14">
        <f>'[15]Cumulative Stats'!G130</f>
        <v>0</v>
      </c>
      <c r="H39" s="14">
        <f>'[15]Cumulative Stats'!H130</f>
        <v>0</v>
      </c>
      <c r="I39" s="14">
        <f>IF(C39&gt;=PASSING!$B$1,1,0)</f>
        <v>1</v>
      </c>
    </row>
    <row r="40" spans="1:9">
      <c r="A40" s="14" t="str">
        <f>'[18]Cumulative Stats'!A132</f>
        <v>Kane</v>
      </c>
      <c r="B40" s="14" t="str">
        <f>'[18]Cumulative Stats'!B132</f>
        <v>Det</v>
      </c>
      <c r="C40" s="14">
        <f>'[18]Cumulative Stats'!C132</f>
        <v>7</v>
      </c>
      <c r="D40" s="14">
        <f>'[18]Cumulative Stats'!D132</f>
        <v>123</v>
      </c>
      <c r="E40" s="11">
        <f>IF(C40=0,0,D40/C40)</f>
        <v>17.571428571428573</v>
      </c>
      <c r="F40" s="14">
        <f>'[18]Cumulative Stats'!F132</f>
        <v>26</v>
      </c>
      <c r="G40" s="14">
        <f>'[18]Cumulative Stats'!G132</f>
        <v>0</v>
      </c>
      <c r="H40" s="14">
        <f>'[18]Cumulative Stats'!H132</f>
        <v>0</v>
      </c>
      <c r="I40" s="14">
        <f>IF(C40&gt;=PASSING!$B$1,1,0)</f>
        <v>1</v>
      </c>
    </row>
    <row r="41" spans="1:9">
      <c r="A41" s="14" t="str">
        <f>'[16]Cumulative Stats'!A129</f>
        <v>Morgan</v>
      </c>
      <c r="B41" s="14" t="str">
        <f>'[16]Cumulative Stats'!B129</f>
        <v>Chi</v>
      </c>
      <c r="C41" s="14">
        <f>'[16]Cumulative Stats'!C129</f>
        <v>4</v>
      </c>
      <c r="D41" s="14">
        <f>'[16]Cumulative Stats'!D129</f>
        <v>69</v>
      </c>
      <c r="E41" s="11">
        <f>IF(C41=0,0,D41/C41)</f>
        <v>17.25</v>
      </c>
      <c r="F41" s="14">
        <f>'[16]Cumulative Stats'!F129</f>
        <v>25</v>
      </c>
      <c r="G41" s="14">
        <f>'[16]Cumulative Stats'!G129</f>
        <v>0</v>
      </c>
      <c r="H41" s="14">
        <f>'[16]Cumulative Stats'!H129</f>
        <v>0</v>
      </c>
      <c r="I41" s="14">
        <f>IF(C41&gt;=PASSING!$B$1,1,0)</f>
        <v>1</v>
      </c>
    </row>
    <row r="42" spans="1:9">
      <c r="A42" s="14" t="str">
        <f>'[11]Cumulative Stats'!A130</f>
        <v>Ramsey</v>
      </c>
      <c r="B42" s="14" t="str">
        <f>'[11]Cumulative Stats'!B130</f>
        <v>Oak</v>
      </c>
      <c r="C42" s="14">
        <f>'[11]Cumulative Stats'!C130</f>
        <v>5</v>
      </c>
      <c r="D42" s="14">
        <f>'[11]Cumulative Stats'!D130</f>
        <v>84</v>
      </c>
      <c r="E42" s="11">
        <f>IF(C42=0,0,D42/C42)</f>
        <v>16.8</v>
      </c>
      <c r="F42" s="14">
        <f>'[11]Cumulative Stats'!F130</f>
        <v>26</v>
      </c>
      <c r="G42" s="14">
        <f>'[11]Cumulative Stats'!G130</f>
        <v>0</v>
      </c>
      <c r="H42" s="14">
        <f>'[11]Cumulative Stats'!H130</f>
        <v>0</v>
      </c>
      <c r="I42" s="14">
        <f>IF(C42&gt;=PASSING!$B$1,1,0)</f>
        <v>1</v>
      </c>
    </row>
    <row r="43" spans="1:9">
      <c r="A43" s="14" t="str">
        <f>'[26]Cumulative Stats'!A134</f>
        <v>Williams</v>
      </c>
      <c r="B43" s="14" t="str">
        <f>'[26]Cumulative Stats'!B134</f>
        <v>SF</v>
      </c>
      <c r="C43" s="14">
        <f>'[26]Cumulative Stats'!C134</f>
        <v>15</v>
      </c>
      <c r="D43" s="14">
        <f>'[26]Cumulative Stats'!D134</f>
        <v>238</v>
      </c>
      <c r="E43" s="11">
        <f>IF(C43=0,0,D43/C43)</f>
        <v>15.866666666666667</v>
      </c>
      <c r="F43" s="14">
        <f>'[26]Cumulative Stats'!F134</f>
        <v>41</v>
      </c>
      <c r="G43" s="14">
        <f>'[26]Cumulative Stats'!G134</f>
        <v>0</v>
      </c>
      <c r="H43" s="14">
        <f>'[26]Cumulative Stats'!H134</f>
        <v>2</v>
      </c>
      <c r="I43" s="14">
        <f>IF(C43&gt;=PASSING!$B$1,1,0)</f>
        <v>1</v>
      </c>
    </row>
    <row r="44" spans="1:9">
      <c r="A44" s="14" t="str">
        <f>'[15]Cumulative Stats'!A131</f>
        <v>Strong</v>
      </c>
      <c r="B44" s="14" t="str">
        <f>'[15]Cumulative Stats'!B131</f>
        <v>Atl</v>
      </c>
      <c r="C44" s="14">
        <f>'[15]Cumulative Stats'!C131</f>
        <v>4</v>
      </c>
      <c r="D44" s="14">
        <f>'[15]Cumulative Stats'!D131</f>
        <v>63</v>
      </c>
      <c r="E44" s="11">
        <f>IF(C44=0,0,D44/C44)</f>
        <v>15.75</v>
      </c>
      <c r="F44" s="14">
        <f>'[15]Cumulative Stats'!F131</f>
        <v>21</v>
      </c>
      <c r="G44" s="14">
        <f>'[15]Cumulative Stats'!G131</f>
        <v>0</v>
      </c>
      <c r="H44" s="14">
        <f>'[15]Cumulative Stats'!H131</f>
        <v>0</v>
      </c>
      <c r="I44" s="14">
        <f>IF(C44&gt;=PASSING!$B$1,1,0)</f>
        <v>1</v>
      </c>
    </row>
    <row r="45" spans="1:9">
      <c r="A45" s="14" t="str">
        <f>'[23]Cumulative Stats'!A135</f>
        <v>Taylor</v>
      </c>
      <c r="B45" s="14" t="str">
        <f>'[23]Cumulative Stats'!B135</f>
        <v>NYG</v>
      </c>
      <c r="C45" s="14">
        <f>'[23]Cumulative Stats'!C135</f>
        <v>4</v>
      </c>
      <c r="D45" s="14">
        <f>'[23]Cumulative Stats'!D135</f>
        <v>62</v>
      </c>
      <c r="E45" s="11">
        <f>IF(C45=0,0,D45/C45)</f>
        <v>15.5</v>
      </c>
      <c r="F45" s="14">
        <f>'[23]Cumulative Stats'!F135</f>
        <v>19</v>
      </c>
      <c r="G45" s="14">
        <f>'[23]Cumulative Stats'!G135</f>
        <v>0</v>
      </c>
      <c r="H45" s="14">
        <f>'[23]Cumulative Stats'!H135</f>
        <v>0</v>
      </c>
      <c r="I45" s="14">
        <f>IF(C45&gt;=PASSING!$B$1,1,0)</f>
        <v>1</v>
      </c>
    </row>
    <row r="46" spans="1:9">
      <c r="A46" s="14" t="str">
        <f>'[3]Cumulative Stats'!A132</f>
        <v>Griffin,R</v>
      </c>
      <c r="B46" s="14" t="str">
        <f>'[3]Cumulative Stats'!B132</f>
        <v>Cin</v>
      </c>
      <c r="C46" s="14">
        <f>'[3]Cumulative Stats'!C132</f>
        <v>6</v>
      </c>
      <c r="D46" s="14">
        <f>'[3]Cumulative Stats'!D132</f>
        <v>89</v>
      </c>
      <c r="E46" s="11">
        <f>IF(C46=0,0,D46/C46)</f>
        <v>14.833333333333334</v>
      </c>
      <c r="F46" s="14">
        <f>'[3]Cumulative Stats'!F132</f>
        <v>24</v>
      </c>
      <c r="G46" s="14">
        <f>'[3]Cumulative Stats'!G132</f>
        <v>0</v>
      </c>
      <c r="H46" s="14">
        <f>'[3]Cumulative Stats'!H132</f>
        <v>0</v>
      </c>
      <c r="I46" s="14">
        <f>IF(C46&gt;=PASSING!$B$1,1,0)</f>
        <v>1</v>
      </c>
    </row>
    <row r="47" spans="1:9">
      <c r="A47" s="14" t="str">
        <f>'[24]Cumulative Stats'!A134</f>
        <v>Henry</v>
      </c>
      <c r="B47" s="14" t="str">
        <f>'[24]Cumulative Stats'!B134</f>
        <v>Phi</v>
      </c>
      <c r="C47" s="14">
        <f>'[24]Cumulative Stats'!C134</f>
        <v>4</v>
      </c>
      <c r="D47" s="14">
        <f>'[24]Cumulative Stats'!D134</f>
        <v>54</v>
      </c>
      <c r="E47" s="11">
        <f>IF(C47=0,0,D47/C47)</f>
        <v>13.5</v>
      </c>
      <c r="F47" s="14">
        <f>'[24]Cumulative Stats'!F134</f>
        <v>17</v>
      </c>
      <c r="G47" s="14">
        <f>'[24]Cumulative Stats'!G134</f>
        <v>0</v>
      </c>
      <c r="H47" s="14">
        <f>'[24]Cumulative Stats'!H134</f>
        <v>0</v>
      </c>
      <c r="I47" s="14">
        <f>IF(C47&gt;=PASSING!$B$1,1,0)</f>
        <v>1</v>
      </c>
    </row>
    <row r="48" spans="1:9">
      <c r="A48" s="14" t="str">
        <f>'[8]Cumulative Stats'!A127</f>
        <v>Davis</v>
      </c>
      <c r="B48" s="14" t="str">
        <f>'[8]Cumulative Stats'!B127</f>
        <v>Mia</v>
      </c>
      <c r="C48" s="14">
        <f>'[8]Cumulative Stats'!C127</f>
        <v>4</v>
      </c>
      <c r="D48" s="14">
        <f>'[8]Cumulative Stats'!D127</f>
        <v>52</v>
      </c>
      <c r="E48" s="11">
        <f>IF(C48=0,0,D48/C48)</f>
        <v>13</v>
      </c>
      <c r="F48" s="14">
        <f>'[8]Cumulative Stats'!F127</f>
        <v>20</v>
      </c>
      <c r="G48" s="14">
        <f>'[8]Cumulative Stats'!G127</f>
        <v>0</v>
      </c>
      <c r="H48" s="14">
        <f>'[8]Cumulative Stats'!H127</f>
        <v>0</v>
      </c>
      <c r="I48" s="14">
        <f>IF(C48&gt;=PASSING!$B$1,1,0)</f>
        <v>1</v>
      </c>
    </row>
    <row r="49" spans="1:9">
      <c r="A49" s="14" t="str">
        <f>'[24]Cumulative Stats'!A131</f>
        <v>Betterson</v>
      </c>
      <c r="B49" s="14" t="str">
        <f>'[24]Cumulative Stats'!B131</f>
        <v>Phi</v>
      </c>
      <c r="C49" s="14">
        <f>'[24]Cumulative Stats'!C131</f>
        <v>4</v>
      </c>
      <c r="D49" s="14">
        <f>'[24]Cumulative Stats'!D131</f>
        <v>51</v>
      </c>
      <c r="E49" s="11">
        <f>IF(C49=0,0,D49/C49)</f>
        <v>12.75</v>
      </c>
      <c r="F49" s="14">
        <f>'[24]Cumulative Stats'!F131</f>
        <v>15</v>
      </c>
      <c r="G49" s="14">
        <f>'[24]Cumulative Stats'!G131</f>
        <v>0</v>
      </c>
      <c r="H49" s="14">
        <f>'[24]Cumulative Stats'!H131</f>
        <v>1</v>
      </c>
      <c r="I49" s="14">
        <f>IF(C49&gt;=PASSING!$B$1,1,0)</f>
        <v>1</v>
      </c>
    </row>
    <row r="50" spans="1:9">
      <c r="A50" s="14" t="str">
        <f>'[24]Cumulative Stats'!A137</f>
        <v>Tautolo</v>
      </c>
      <c r="B50" s="14" t="str">
        <f>'[24]Cumulative Stats'!B137</f>
        <v>Phi</v>
      </c>
      <c r="C50" s="14">
        <f>'[24]Cumulative Stats'!C137</f>
        <v>4</v>
      </c>
      <c r="D50" s="14">
        <f>'[24]Cumulative Stats'!D137</f>
        <v>49</v>
      </c>
      <c r="E50" s="11">
        <f>IF(C50=0,0,D50/C50)</f>
        <v>12.25</v>
      </c>
      <c r="F50" s="14">
        <f>'[24]Cumulative Stats'!F137</f>
        <v>27</v>
      </c>
      <c r="G50" s="14">
        <f>'[24]Cumulative Stats'!G137</f>
        <v>0</v>
      </c>
      <c r="H50" s="14">
        <f>'[24]Cumulative Stats'!H137</f>
        <v>0</v>
      </c>
      <c r="I50" s="14">
        <f>IF(C50&gt;=PASSING!$B$1,1,0)</f>
        <v>1</v>
      </c>
    </row>
    <row r="51" spans="1:9">
      <c r="A51" s="14" t="str">
        <f>'[15]Cumulative Stats'!A132</f>
        <v>Wright</v>
      </c>
      <c r="B51" s="14" t="str">
        <f>'[15]Cumulative Stats'!B132</f>
        <v>Atl</v>
      </c>
      <c r="C51" s="14">
        <f>'[15]Cumulative Stats'!C132</f>
        <v>1</v>
      </c>
      <c r="D51" s="14">
        <f>'[15]Cumulative Stats'!D132</f>
        <v>68</v>
      </c>
      <c r="E51" s="11">
        <f>IF(C51=0,0,D51/C51)</f>
        <v>68</v>
      </c>
      <c r="F51" s="14">
        <f>'[15]Cumulative Stats'!F132</f>
        <v>68</v>
      </c>
      <c r="G51" s="14">
        <f>'[15]Cumulative Stats'!G132</f>
        <v>1</v>
      </c>
      <c r="H51" s="14">
        <f>'[15]Cumulative Stats'!H132</f>
        <v>0</v>
      </c>
      <c r="I51" s="14">
        <f>IF(C51&gt;=PASSING!$B$1,1,0)</f>
        <v>0</v>
      </c>
    </row>
    <row r="52" spans="1:9">
      <c r="A52" s="14" t="str">
        <f>'[15]Cumulative Stats'!A129</f>
        <v>Pearson</v>
      </c>
      <c r="B52" s="14" t="str">
        <f>'[15]Cumulative Stats'!B129</f>
        <v>Atl</v>
      </c>
      <c r="C52" s="14">
        <f>'[15]Cumulative Stats'!C129</f>
        <v>1</v>
      </c>
      <c r="D52" s="14">
        <f>'[15]Cumulative Stats'!D129</f>
        <v>50</v>
      </c>
      <c r="E52" s="11">
        <f>IF(C52=0,0,D52/C52)</f>
        <v>50</v>
      </c>
      <c r="F52" s="14">
        <f>'[15]Cumulative Stats'!F129</f>
        <v>50</v>
      </c>
      <c r="G52" s="14">
        <f>'[15]Cumulative Stats'!G129</f>
        <v>0</v>
      </c>
      <c r="H52" s="14">
        <f>'[15]Cumulative Stats'!H129</f>
        <v>0</v>
      </c>
      <c r="I52" s="14">
        <f>IF(C52&gt;=PASSING!$B$1,1,0)</f>
        <v>0</v>
      </c>
    </row>
    <row r="53" spans="1:9">
      <c r="A53" s="14" t="str">
        <f>'[7]Cumulative Stats'!A126</f>
        <v>Belton</v>
      </c>
      <c r="B53" s="14" t="str">
        <f>'[7]Cumulative Stats'!B126</f>
        <v>KC</v>
      </c>
      <c r="C53" s="14">
        <f>'[7]Cumulative Stats'!C126</f>
        <v>1</v>
      </c>
      <c r="D53" s="14">
        <f>'[7]Cumulative Stats'!D126</f>
        <v>43</v>
      </c>
      <c r="E53" s="11">
        <f>IF(C53=0,0,D53/C53)</f>
        <v>43</v>
      </c>
      <c r="F53" s="14">
        <f>'[7]Cumulative Stats'!F126</f>
        <v>43</v>
      </c>
      <c r="G53" s="14">
        <f>'[7]Cumulative Stats'!G126</f>
        <v>0</v>
      </c>
      <c r="H53" s="14">
        <f>'[7]Cumulative Stats'!H126</f>
        <v>0</v>
      </c>
      <c r="I53" s="14">
        <f>IF(C53&gt;=PASSING!$B$1,1,0)</f>
        <v>0</v>
      </c>
    </row>
    <row r="54" spans="1:9">
      <c r="A54" t="str">
        <f>'[28]Cumulative Stats'!A126</f>
        <v>Forte</v>
      </c>
      <c r="B54" t="str">
        <f>'[28]Cumulative Stats'!B126</f>
        <v>Was</v>
      </c>
      <c r="C54">
        <f>'[28]Cumulative Stats'!C126</f>
        <v>1</v>
      </c>
      <c r="D54">
        <f>'[28]Cumulative Stats'!D126</f>
        <v>31</v>
      </c>
      <c r="E54" s="11">
        <f>IF(C54=0,0,D54/C54)</f>
        <v>31</v>
      </c>
      <c r="F54">
        <f>'[28]Cumulative Stats'!F126</f>
        <v>31</v>
      </c>
      <c r="G54">
        <f>'[28]Cumulative Stats'!G126</f>
        <v>0</v>
      </c>
      <c r="H54">
        <f>'[28]Cumulative Stats'!H126</f>
        <v>0</v>
      </c>
      <c r="I54" s="14">
        <f>IF(C54&gt;=PASSING!$B$1,1,0)</f>
        <v>0</v>
      </c>
    </row>
    <row r="55" spans="1:9">
      <c r="A55" s="14" t="str">
        <f>'[6]Cumulative Stats'!A127</f>
        <v>Davis</v>
      </c>
      <c r="B55" s="14" t="s">
        <v>215</v>
      </c>
      <c r="C55" s="14">
        <f>'[6]Cumulative Stats'!C127</f>
        <v>3</v>
      </c>
      <c r="D55" s="14">
        <f>'[6]Cumulative Stats'!D127</f>
        <v>92</v>
      </c>
      <c r="E55" s="11">
        <f>IF(C55=0,0,D55/C55)</f>
        <v>30.666666666666668</v>
      </c>
      <c r="F55" s="14">
        <f>'[6]Cumulative Stats'!F127</f>
        <v>32</v>
      </c>
      <c r="G55" s="14">
        <f>'[6]Cumulative Stats'!G127</f>
        <v>0</v>
      </c>
      <c r="H55" s="14">
        <f>'[6]Cumulative Stats'!H127</f>
        <v>0</v>
      </c>
      <c r="I55" s="14">
        <f>IF(C55&gt;=PASSING!$B$1,1,0)</f>
        <v>0</v>
      </c>
    </row>
    <row r="56" spans="1:9">
      <c r="A56" s="14" t="str">
        <f>'[12]Cumulative Stats'!A132</f>
        <v>Reutershan</v>
      </c>
      <c r="B56" s="14" t="str">
        <f>'[12]Cumulative Stats'!B132</f>
        <v>Pit</v>
      </c>
      <c r="C56" s="14">
        <f>'[12]Cumulative Stats'!C132</f>
        <v>1</v>
      </c>
      <c r="D56" s="14">
        <f>'[12]Cumulative Stats'!D132</f>
        <v>30</v>
      </c>
      <c r="E56" s="11">
        <f>IF(C56=0,0,D56/C56)</f>
        <v>30</v>
      </c>
      <c r="F56" s="14">
        <f>'[12]Cumulative Stats'!F132</f>
        <v>30</v>
      </c>
      <c r="G56" s="14">
        <f>'[12]Cumulative Stats'!G132</f>
        <v>0</v>
      </c>
      <c r="H56" s="14">
        <f>'[12]Cumulative Stats'!H132</f>
        <v>0</v>
      </c>
      <c r="I56" s="14">
        <f>IF(C56&gt;=PASSING!$B$1,1,0)</f>
        <v>0</v>
      </c>
    </row>
    <row r="57" spans="1:9">
      <c r="A57" t="str">
        <f>'[25]Cumulative Stats'!A131</f>
        <v>Childs</v>
      </c>
      <c r="B57" t="str">
        <f>'[25]Cumulative Stats'!B131</f>
        <v>StL</v>
      </c>
      <c r="C57">
        <f>'[25]Cumulative Stats'!C131</f>
        <v>1</v>
      </c>
      <c r="D57">
        <f>'[25]Cumulative Stats'!D131</f>
        <v>27</v>
      </c>
      <c r="E57" s="11">
        <f>IF(C57=0,0,D57/C57)</f>
        <v>27</v>
      </c>
      <c r="F57">
        <f>'[25]Cumulative Stats'!F131</f>
        <v>27</v>
      </c>
      <c r="G57">
        <f>'[25]Cumulative Stats'!G131</f>
        <v>0</v>
      </c>
      <c r="H57">
        <f>'[25]Cumulative Stats'!H131</f>
        <v>0</v>
      </c>
      <c r="I57" s="14">
        <f>IF(C57&gt;=PASSING!$B$1,1,0)</f>
        <v>0</v>
      </c>
    </row>
    <row r="58" spans="1:9">
      <c r="A58" s="14" t="str">
        <f>'[19]Cumulative Stats'!A127</f>
        <v>Hood</v>
      </c>
      <c r="B58" s="14" t="str">
        <f>'[19]Cumulative Stats'!B127</f>
        <v>GB</v>
      </c>
      <c r="C58" s="14">
        <f>'[19]Cumulative Stats'!C127</f>
        <v>2</v>
      </c>
      <c r="D58" s="14">
        <f>'[19]Cumulative Stats'!D127</f>
        <v>51</v>
      </c>
      <c r="E58" s="11">
        <f>IF(C58=0,0,D58/C58)</f>
        <v>25.5</v>
      </c>
      <c r="F58" s="14">
        <f>'[19]Cumulative Stats'!F127</f>
        <v>27</v>
      </c>
      <c r="G58" s="14">
        <f>'[19]Cumulative Stats'!G127</f>
        <v>0</v>
      </c>
      <c r="H58" s="14">
        <f>'[19]Cumulative Stats'!H127</f>
        <v>0</v>
      </c>
      <c r="I58" s="14">
        <f>IF(C58&gt;=PASSING!$B$1,1,0)</f>
        <v>0</v>
      </c>
    </row>
    <row r="59" spans="1:9">
      <c r="A59" s="14" t="str">
        <f>'[26]Cumulative Stats'!A131</f>
        <v>Nichols</v>
      </c>
      <c r="B59" s="14" t="str">
        <f>'[26]Cumulative Stats'!B131</f>
        <v>SF</v>
      </c>
      <c r="C59" s="14">
        <f>'[26]Cumulative Stats'!C131</f>
        <v>1</v>
      </c>
      <c r="D59" s="14">
        <f>'[26]Cumulative Stats'!D131</f>
        <v>24</v>
      </c>
      <c r="E59" s="11">
        <f>IF(C59=0,0,D59/C59)</f>
        <v>24</v>
      </c>
      <c r="F59" s="14">
        <f>'[26]Cumulative Stats'!F131</f>
        <v>24</v>
      </c>
      <c r="G59" s="14">
        <f>'[26]Cumulative Stats'!G131</f>
        <v>0</v>
      </c>
      <c r="H59" s="14">
        <f>'[26]Cumulative Stats'!H131</f>
        <v>0</v>
      </c>
      <c r="I59" s="14">
        <f>IF(C59&gt;=PASSING!$B$1,1,0)</f>
        <v>0</v>
      </c>
    </row>
    <row r="60" spans="1:9">
      <c r="A60" s="14" t="str">
        <f>'[16]Cumulative Stats'!A132</f>
        <v>Skibinski</v>
      </c>
      <c r="B60" s="14" t="str">
        <f>'[16]Cumulative Stats'!B132</f>
        <v>Chi</v>
      </c>
      <c r="C60" s="14">
        <f>'[16]Cumulative Stats'!C132</f>
        <v>1</v>
      </c>
      <c r="D60" s="14">
        <f>'[16]Cumulative Stats'!D132</f>
        <v>24</v>
      </c>
      <c r="E60" s="11">
        <f>IF(C60=0,0,D60/C60)</f>
        <v>24</v>
      </c>
      <c r="F60" s="14">
        <f>'[16]Cumulative Stats'!F132</f>
        <v>24</v>
      </c>
      <c r="G60" s="14">
        <f>'[16]Cumulative Stats'!G132</f>
        <v>0</v>
      </c>
      <c r="H60" s="14">
        <f>'[16]Cumulative Stats'!H132</f>
        <v>0</v>
      </c>
      <c r="I60" s="14">
        <f>IF(C60&gt;=PASSING!$B$1,1,0)</f>
        <v>0</v>
      </c>
    </row>
    <row r="61" spans="1:9">
      <c r="A61" s="14" t="str">
        <f>'[9]Cumulative Stats'!A127</f>
        <v>Ivory</v>
      </c>
      <c r="B61" s="14" t="str">
        <f>'[9]Cumulative Stats'!B127</f>
        <v>NE</v>
      </c>
      <c r="C61" s="14">
        <f>'[9]Cumulative Stats'!C127</f>
        <v>2</v>
      </c>
      <c r="D61" s="14">
        <f>'[9]Cumulative Stats'!D127</f>
        <v>46</v>
      </c>
      <c r="E61" s="11">
        <f>IF(C61=0,0,D61/C61)</f>
        <v>23</v>
      </c>
      <c r="F61" s="14">
        <f>'[9]Cumulative Stats'!F127</f>
        <v>31</v>
      </c>
      <c r="G61" s="14">
        <f>'[9]Cumulative Stats'!G127</f>
        <v>0</v>
      </c>
      <c r="H61" s="14">
        <f>'[9]Cumulative Stats'!H127</f>
        <v>0</v>
      </c>
      <c r="I61" s="14">
        <f>IF(C61&gt;=PASSING!$B$1,1,0)</f>
        <v>0</v>
      </c>
    </row>
    <row r="62" spans="1:9">
      <c r="A62" s="14" t="str">
        <f>'[11]Cumulative Stats'!A133</f>
        <v>Stewart</v>
      </c>
      <c r="B62" s="14" t="str">
        <f>'[11]Cumulative Stats'!B133</f>
        <v>Oak</v>
      </c>
      <c r="C62" s="14">
        <f>'[11]Cumulative Stats'!C133</f>
        <v>1</v>
      </c>
      <c r="D62" s="14">
        <f>'[11]Cumulative Stats'!D133</f>
        <v>23</v>
      </c>
      <c r="E62" s="11">
        <f>IF(C62=0,0,D62/C62)</f>
        <v>23</v>
      </c>
      <c r="F62" s="14">
        <f>'[11]Cumulative Stats'!F133</f>
        <v>23</v>
      </c>
      <c r="G62" s="14">
        <f>'[11]Cumulative Stats'!G133</f>
        <v>0</v>
      </c>
      <c r="H62" s="14">
        <f>'[11]Cumulative Stats'!H133</f>
        <v>0</v>
      </c>
      <c r="I62" s="14">
        <f>IF(C62&gt;=PASSING!$B$1,1,0)</f>
        <v>0</v>
      </c>
    </row>
    <row r="63" spans="1:9">
      <c r="A63" s="14" t="str">
        <f>'[6]Cumulative Stats'!A132</f>
        <v>Turner</v>
      </c>
      <c r="B63" s="14" t="str">
        <f>'[6]Cumulative Stats'!B132</f>
        <v>Hou</v>
      </c>
      <c r="C63" s="14">
        <f>'[6]Cumulative Stats'!C132</f>
        <v>2</v>
      </c>
      <c r="D63" s="14">
        <f>'[6]Cumulative Stats'!D132</f>
        <v>46</v>
      </c>
      <c r="E63" s="11">
        <f>IF(C63=0,0,D63/C63)</f>
        <v>23</v>
      </c>
      <c r="F63" s="14">
        <f>'[6]Cumulative Stats'!F132</f>
        <v>25</v>
      </c>
      <c r="G63" s="14">
        <f>'[6]Cumulative Stats'!G132</f>
        <v>0</v>
      </c>
      <c r="H63" s="14">
        <f>'[6]Cumulative Stats'!H132</f>
        <v>0</v>
      </c>
      <c r="I63" s="14">
        <f>IF(C63&gt;=PASSING!$B$1,1,0)</f>
        <v>0</v>
      </c>
    </row>
    <row r="64" spans="1:9">
      <c r="A64" s="14" t="str">
        <f>'[4]Cumulative Stats'!A132</f>
        <v>Wright</v>
      </c>
      <c r="B64" s="14" t="str">
        <f>'[4]Cumulative Stats'!B132</f>
        <v>Cle</v>
      </c>
      <c r="C64" s="14">
        <f>'[4]Cumulative Stats'!C132</f>
        <v>2</v>
      </c>
      <c r="D64" s="14">
        <f>'[4]Cumulative Stats'!D132</f>
        <v>45</v>
      </c>
      <c r="E64" s="11">
        <f>IF(C64=0,0,D64/C64)</f>
        <v>22.5</v>
      </c>
      <c r="F64" s="14">
        <f>'[4]Cumulative Stats'!F132</f>
        <v>31</v>
      </c>
      <c r="G64" s="14">
        <f>'[4]Cumulative Stats'!G132</f>
        <v>0</v>
      </c>
      <c r="H64" s="14">
        <f>'[4]Cumulative Stats'!H132</f>
        <v>0</v>
      </c>
      <c r="I64" s="14">
        <f>IF(C64&gt;=PASSING!$B$1,1,0)</f>
        <v>0</v>
      </c>
    </row>
    <row r="65" spans="1:9">
      <c r="A65" s="14" t="str">
        <f>'[3]Cumulative Stats'!A126</f>
        <v>Bass</v>
      </c>
      <c r="B65" s="14" t="str">
        <f>'[3]Cumulative Stats'!B126</f>
        <v>Cin</v>
      </c>
      <c r="C65" s="14">
        <f>'[3]Cumulative Stats'!C126</f>
        <v>3</v>
      </c>
      <c r="D65" s="14">
        <f>'[3]Cumulative Stats'!D126</f>
        <v>67</v>
      </c>
      <c r="E65" s="11">
        <f>IF(C65=0,0,D65/C65)</f>
        <v>22.333333333333332</v>
      </c>
      <c r="F65" s="14">
        <f>'[3]Cumulative Stats'!F126</f>
        <v>25</v>
      </c>
      <c r="G65" s="14">
        <f>'[3]Cumulative Stats'!G126</f>
        <v>0</v>
      </c>
      <c r="H65" s="14">
        <f>'[3]Cumulative Stats'!H126</f>
        <v>0</v>
      </c>
      <c r="I65" s="14">
        <f>IF(C65&gt;=PASSING!$B$1,1,0)</f>
        <v>0</v>
      </c>
    </row>
    <row r="66" spans="1:9">
      <c r="A66" t="str">
        <f>'[25]Cumulative Stats'!A133</f>
        <v>Kearney</v>
      </c>
      <c r="B66" t="str">
        <f>'[25]Cumulative Stats'!B133</f>
        <v>StL</v>
      </c>
      <c r="C66">
        <f>'[25]Cumulative Stats'!C133</f>
        <v>1</v>
      </c>
      <c r="D66">
        <f>'[25]Cumulative Stats'!D133</f>
        <v>22</v>
      </c>
      <c r="E66" s="11">
        <f>IF(C66=0,0,D66/C66)</f>
        <v>22</v>
      </c>
      <c r="F66">
        <f>'[25]Cumulative Stats'!F133</f>
        <v>22</v>
      </c>
      <c r="G66">
        <f>'[25]Cumulative Stats'!G133</f>
        <v>0</v>
      </c>
      <c r="H66">
        <f>'[25]Cumulative Stats'!H133</f>
        <v>0</v>
      </c>
      <c r="I66" s="14">
        <f>IF(C66&gt;=PASSING!$B$1,1,0)</f>
        <v>0</v>
      </c>
    </row>
    <row r="67" spans="1:9">
      <c r="A67" s="14" t="str">
        <f>'[5]Cumulative Stats'!A129</f>
        <v>Preston</v>
      </c>
      <c r="B67" s="14" t="str">
        <f>'[5]Cumulative Stats'!B129</f>
        <v>Den</v>
      </c>
      <c r="C67" s="14">
        <f>'[5]Cumulative Stats'!C129</f>
        <v>1</v>
      </c>
      <c r="D67" s="14">
        <f>'[5]Cumulative Stats'!D129</f>
        <v>22</v>
      </c>
      <c r="E67" s="11">
        <f>IF(C67=0,0,D67/C67)</f>
        <v>22</v>
      </c>
      <c r="F67" s="14">
        <f>'[5]Cumulative Stats'!F129</f>
        <v>22</v>
      </c>
      <c r="G67" s="14">
        <f>'[5]Cumulative Stats'!G129</f>
        <v>0</v>
      </c>
      <c r="H67" s="14">
        <f>'[5]Cumulative Stats'!H129</f>
        <v>0</v>
      </c>
      <c r="I67" s="14">
        <f>IF(C67&gt;=PASSING!$B$1,1,0)</f>
        <v>0</v>
      </c>
    </row>
    <row r="68" spans="1:9">
      <c r="A68" s="14" t="str">
        <f>'[7]Cumulative Stats'!A130</f>
        <v>Morgado</v>
      </c>
      <c r="B68" s="14" t="str">
        <f>'[7]Cumulative Stats'!B130</f>
        <v>KC</v>
      </c>
      <c r="C68" s="14">
        <f>'[7]Cumulative Stats'!C130</f>
        <v>2</v>
      </c>
      <c r="D68" s="14">
        <f>'[7]Cumulative Stats'!D130</f>
        <v>43</v>
      </c>
      <c r="E68" s="11">
        <f>IF(C68=0,0,D68/C68)</f>
        <v>21.5</v>
      </c>
      <c r="F68" s="14">
        <f>'[7]Cumulative Stats'!F130</f>
        <v>26</v>
      </c>
      <c r="G68" s="14">
        <f>'[7]Cumulative Stats'!G130</f>
        <v>0</v>
      </c>
      <c r="H68" s="14">
        <f>'[7]Cumulative Stats'!H130</f>
        <v>0</v>
      </c>
      <c r="I68" s="14">
        <f>IF(C68&gt;=PASSING!$B$1,1,0)</f>
        <v>0</v>
      </c>
    </row>
    <row r="69" spans="1:9">
      <c r="A69" t="str">
        <f>'[25]Cumulative Stats'!A138</f>
        <v>Southard</v>
      </c>
      <c r="B69" t="str">
        <f>'[25]Cumulative Stats'!B138</f>
        <v>StL</v>
      </c>
      <c r="C69">
        <f>'[25]Cumulative Stats'!C138</f>
        <v>2</v>
      </c>
      <c r="D69">
        <f>'[25]Cumulative Stats'!D138</f>
        <v>42</v>
      </c>
      <c r="E69" s="11">
        <f>IF(C69=0,0,D69/C69)</f>
        <v>21</v>
      </c>
      <c r="F69">
        <f>'[25]Cumulative Stats'!F138</f>
        <v>22</v>
      </c>
      <c r="G69">
        <f>'[25]Cumulative Stats'!G138</f>
        <v>0</v>
      </c>
      <c r="H69">
        <f>'[25]Cumulative Stats'!H138</f>
        <v>0</v>
      </c>
      <c r="I69" s="14">
        <f>IF(C69&gt;=PASSING!$B$1,1,0)</f>
        <v>0</v>
      </c>
    </row>
    <row r="70" spans="1:9">
      <c r="A70" s="14" t="str">
        <f>'[20]Cumulative Stats'!A134</f>
        <v>Tyler</v>
      </c>
      <c r="B70" s="14" t="str">
        <f>'[20]Cumulative Stats'!B134</f>
        <v>LA</v>
      </c>
      <c r="C70" s="14">
        <f>'[20]Cumulative Stats'!C134</f>
        <v>2</v>
      </c>
      <c r="D70" s="14">
        <f>'[20]Cumulative Stats'!D134</f>
        <v>42</v>
      </c>
      <c r="E70" s="11">
        <f>IF(C70=0,0,D70/C70)</f>
        <v>21</v>
      </c>
      <c r="F70" s="14">
        <f>'[20]Cumulative Stats'!F134</f>
        <v>33</v>
      </c>
      <c r="G70" s="14">
        <f>'[20]Cumulative Stats'!G134</f>
        <v>0</v>
      </c>
      <c r="H70" s="14">
        <f>'[20]Cumulative Stats'!H134</f>
        <v>1</v>
      </c>
      <c r="I70" s="14">
        <f>IF(C70&gt;=PASSING!$B$1,1,0)</f>
        <v>0</v>
      </c>
    </row>
    <row r="71" spans="1:9">
      <c r="A71" s="14" t="str">
        <f>'[2]Cumulative Stats'!A132</f>
        <v>Piccone</v>
      </c>
      <c r="B71" s="14" t="str">
        <f>'[2]Cumulative Stats'!B132</f>
        <v>Buf</v>
      </c>
      <c r="C71" s="14">
        <f>'[2]Cumulative Stats'!C132</f>
        <v>2</v>
      </c>
      <c r="D71" s="14">
        <f>'[2]Cumulative Stats'!D132</f>
        <v>42</v>
      </c>
      <c r="E71" s="11">
        <f>IF(C71=0,0,D71/C71)</f>
        <v>21</v>
      </c>
      <c r="F71" s="14">
        <f>'[2]Cumulative Stats'!F132</f>
        <v>27</v>
      </c>
      <c r="G71" s="14">
        <f>'[2]Cumulative Stats'!G132</f>
        <v>0</v>
      </c>
      <c r="H71" s="14">
        <f>'[2]Cumulative Stats'!H132</f>
        <v>0</v>
      </c>
      <c r="I71" s="14">
        <f>IF(C71&gt;=PASSING!$B$1,1,0)</f>
        <v>0</v>
      </c>
    </row>
    <row r="72" spans="1:9">
      <c r="A72" s="14" t="str">
        <f>'[3]Cumulative Stats'!A131</f>
        <v>Griffin,A</v>
      </c>
      <c r="B72" s="14" t="str">
        <f>'[3]Cumulative Stats'!B131</f>
        <v>Cin</v>
      </c>
      <c r="C72" s="14">
        <f>'[3]Cumulative Stats'!C131</f>
        <v>1</v>
      </c>
      <c r="D72" s="14">
        <f>'[3]Cumulative Stats'!D131</f>
        <v>21</v>
      </c>
      <c r="E72" s="11">
        <f>IF(C72=0,0,D72/C72)</f>
        <v>21</v>
      </c>
      <c r="F72" s="14">
        <f>'[3]Cumulative Stats'!F131</f>
        <v>21</v>
      </c>
      <c r="G72" s="14">
        <f>'[3]Cumulative Stats'!G131</f>
        <v>0</v>
      </c>
      <c r="H72" s="14">
        <f>'[3]Cumulative Stats'!H131</f>
        <v>0</v>
      </c>
      <c r="I72" s="14">
        <f>IF(C72&gt;=PASSING!$B$1,1,0)</f>
        <v>0</v>
      </c>
    </row>
    <row r="73" spans="1:9">
      <c r="A73" t="str">
        <f>'[13]Cumulative Stats'!A144</f>
        <v>Woods</v>
      </c>
      <c r="B73" t="str">
        <f>'[13]Cumulative Stats'!B144</f>
        <v>SD</v>
      </c>
      <c r="C73">
        <f>'[13]Cumulative Stats'!C144</f>
        <v>2</v>
      </c>
      <c r="D73">
        <f>'[13]Cumulative Stats'!D144</f>
        <v>42</v>
      </c>
      <c r="E73" s="11">
        <f>IF(C73=0,0,D73/C73)</f>
        <v>21</v>
      </c>
      <c r="F73">
        <f>'[13]Cumulative Stats'!F144</f>
        <v>21</v>
      </c>
      <c r="G73">
        <f>'[13]Cumulative Stats'!G144</f>
        <v>0</v>
      </c>
      <c r="H73">
        <f>'[13]Cumulative Stats'!H144</f>
        <v>0</v>
      </c>
      <c r="I73" s="14">
        <f>IF(C73&gt;=PASSING!$B$1,1,0)</f>
        <v>0</v>
      </c>
    </row>
    <row r="74" spans="1:9">
      <c r="A74" s="14" t="str">
        <f>'[6]Cumulative Stats'!A128</f>
        <v>Dirden</v>
      </c>
      <c r="B74" s="14" t="str">
        <f>'[6]Cumulative Stats'!B128</f>
        <v>Hou</v>
      </c>
      <c r="C74" s="14">
        <f>'[6]Cumulative Stats'!C128</f>
        <v>2</v>
      </c>
      <c r="D74" s="14">
        <f>'[6]Cumulative Stats'!D128</f>
        <v>42</v>
      </c>
      <c r="E74" s="11">
        <f>IF(C74=0,0,D74/C74)</f>
        <v>21</v>
      </c>
      <c r="F74" s="14">
        <f>'[6]Cumulative Stats'!F128</f>
        <v>25</v>
      </c>
      <c r="G74" s="14">
        <f>'[6]Cumulative Stats'!G128</f>
        <v>0</v>
      </c>
      <c r="H74" s="14">
        <f>'[6]Cumulative Stats'!H128</f>
        <v>0</v>
      </c>
      <c r="I74" s="14">
        <f>IF(C74&gt;=PASSING!$B$1,1,0)</f>
        <v>0</v>
      </c>
    </row>
    <row r="75" spans="1:9">
      <c r="A75" s="14" t="str">
        <f>'[6]Cumulative Stats'!A130</f>
        <v>Johnson,B</v>
      </c>
      <c r="B75" s="14" t="str">
        <f>'[6]Cumulative Stats'!B130</f>
        <v>Hou</v>
      </c>
      <c r="C75" s="14">
        <f>'[6]Cumulative Stats'!C130</f>
        <v>1</v>
      </c>
      <c r="D75" s="14">
        <f>'[6]Cumulative Stats'!D130</f>
        <v>21</v>
      </c>
      <c r="E75" s="11">
        <f>IF(C75=0,0,D75/C75)</f>
        <v>21</v>
      </c>
      <c r="F75" s="14">
        <f>'[6]Cumulative Stats'!F130</f>
        <v>21</v>
      </c>
      <c r="G75" s="14">
        <f>'[6]Cumulative Stats'!G130</f>
        <v>0</v>
      </c>
      <c r="H75" s="14">
        <f>'[6]Cumulative Stats'!H130</f>
        <v>0</v>
      </c>
      <c r="I75" s="14">
        <f>IF(C75&gt;=PASSING!$B$1,1,0)</f>
        <v>0</v>
      </c>
    </row>
    <row r="76" spans="1:9">
      <c r="A76" s="14" t="str">
        <f>'[17]Cumulative Stats'!A127</f>
        <v>Dennison</v>
      </c>
      <c r="B76" s="14" t="str">
        <f>'[17]Cumulative Stats'!B127</f>
        <v>Dal</v>
      </c>
      <c r="C76" s="14">
        <f>'[17]Cumulative Stats'!C127</f>
        <v>3</v>
      </c>
      <c r="D76" s="14">
        <f>'[17]Cumulative Stats'!D127</f>
        <v>62</v>
      </c>
      <c r="E76" s="11">
        <f>IF(C76=0,0,D76/C76)</f>
        <v>20.666666666666668</v>
      </c>
      <c r="F76" s="14">
        <f>'[17]Cumulative Stats'!F127</f>
        <v>25</v>
      </c>
      <c r="G76" s="14">
        <f>'[17]Cumulative Stats'!G127</f>
        <v>0</v>
      </c>
      <c r="H76" s="14">
        <f>'[17]Cumulative Stats'!H127</f>
        <v>0</v>
      </c>
      <c r="I76" s="14">
        <f>IF(C76&gt;=PASSING!$B$1,1,0)</f>
        <v>0</v>
      </c>
    </row>
    <row r="77" spans="1:9">
      <c r="A77" s="14" t="str">
        <f>'[5]Cumulative Stats'!A125</f>
        <v>Jackson,B</v>
      </c>
      <c r="B77" s="14" t="str">
        <f>'[5]Cumulative Stats'!B125</f>
        <v>Den</v>
      </c>
      <c r="C77" s="14">
        <f>'[5]Cumulative Stats'!C125</f>
        <v>3</v>
      </c>
      <c r="D77" s="14">
        <f>'[5]Cumulative Stats'!D125</f>
        <v>61</v>
      </c>
      <c r="E77" s="11">
        <f>IF(C77=0,0,D77/C77)</f>
        <v>20.333333333333332</v>
      </c>
      <c r="F77" s="14">
        <f>'[5]Cumulative Stats'!F125</f>
        <v>35</v>
      </c>
      <c r="G77" s="14">
        <f>'[5]Cumulative Stats'!G125</f>
        <v>0</v>
      </c>
      <c r="H77" s="14">
        <f>'[5]Cumulative Stats'!H125</f>
        <v>0</v>
      </c>
      <c r="I77" s="14">
        <f>IF(C77&gt;=PASSING!$B$1,1,0)</f>
        <v>0</v>
      </c>
    </row>
    <row r="78" spans="1:9">
      <c r="A78" s="14" t="str">
        <f>'[16]Cumulative Stats'!A131</f>
        <v>Schubert</v>
      </c>
      <c r="B78" s="14" t="str">
        <f>'[16]Cumulative Stats'!B131</f>
        <v>Chi</v>
      </c>
      <c r="C78" s="14">
        <f>'[16]Cumulative Stats'!C131</f>
        <v>3</v>
      </c>
      <c r="D78" s="14">
        <f>'[16]Cumulative Stats'!D131</f>
        <v>61</v>
      </c>
      <c r="E78" s="11">
        <f>IF(C78=0,0,D78/C78)</f>
        <v>20.333333333333332</v>
      </c>
      <c r="F78" s="14">
        <f>'[16]Cumulative Stats'!F131</f>
        <v>24</v>
      </c>
      <c r="G78" s="14">
        <f>'[16]Cumulative Stats'!G131</f>
        <v>0</v>
      </c>
      <c r="H78" s="14">
        <f>'[16]Cumulative Stats'!H131</f>
        <v>0</v>
      </c>
      <c r="I78" s="14">
        <f>IF(C78&gt;=PASSING!$B$1,1,0)</f>
        <v>0</v>
      </c>
    </row>
    <row r="79" spans="1:9">
      <c r="A79" t="str">
        <f>'[5]Cumulative Stats'!A126</f>
        <v>Keyworth</v>
      </c>
      <c r="B79" t="str">
        <f>'[5]Cumulative Stats'!B126</f>
        <v>Den</v>
      </c>
      <c r="C79">
        <f>'[5]Cumulative Stats'!C126</f>
        <v>1</v>
      </c>
      <c r="D79">
        <f>'[5]Cumulative Stats'!D126</f>
        <v>20</v>
      </c>
      <c r="E79" s="11">
        <f>IF(C79=0,0,D79/C79)</f>
        <v>20</v>
      </c>
      <c r="F79">
        <f>'[5]Cumulative Stats'!F126</f>
        <v>20</v>
      </c>
      <c r="G79">
        <f>'[5]Cumulative Stats'!G126</f>
        <v>0</v>
      </c>
      <c r="H79">
        <f>'[5]Cumulative Stats'!H126</f>
        <v>0</v>
      </c>
      <c r="I79" s="14">
        <f>IF(C79&gt;=PASSING!$B$1,1,0)</f>
        <v>0</v>
      </c>
    </row>
    <row r="80" spans="1:9">
      <c r="A80" s="14" t="str">
        <f>'[20]Cumulative Stats'!A129</f>
        <v>Jodat</v>
      </c>
      <c r="B80" s="14" t="str">
        <f>'[20]Cumulative Stats'!B129</f>
        <v>LA</v>
      </c>
      <c r="C80" s="14">
        <f>'[20]Cumulative Stats'!C129</f>
        <v>3</v>
      </c>
      <c r="D80" s="14">
        <f>'[20]Cumulative Stats'!D129</f>
        <v>60</v>
      </c>
      <c r="E80" s="11">
        <f>IF(C80=0,0,D80/C80)</f>
        <v>20</v>
      </c>
      <c r="F80" s="14">
        <f>'[20]Cumulative Stats'!F129</f>
        <v>24</v>
      </c>
      <c r="G80" s="14">
        <f>'[20]Cumulative Stats'!G129</f>
        <v>0</v>
      </c>
      <c r="H80" s="14">
        <f>'[20]Cumulative Stats'!H129</f>
        <v>0</v>
      </c>
      <c r="I80" s="14">
        <f>IF(C80&gt;=PASSING!$B$1,1,0)</f>
        <v>0</v>
      </c>
    </row>
    <row r="81" spans="1:9">
      <c r="A81" t="str">
        <f>'[27]Cumulative Stats'!A127</f>
        <v>Hagins</v>
      </c>
      <c r="B81" t="str">
        <f>'[27]Cumulative Stats'!B127</f>
        <v>TB</v>
      </c>
      <c r="C81">
        <f>'[27]Cumulative Stats'!C127</f>
        <v>3</v>
      </c>
      <c r="D81">
        <f>'[27]Cumulative Stats'!D127</f>
        <v>59</v>
      </c>
      <c r="E81" s="11">
        <f>IF(C81=0,0,D81/C81)</f>
        <v>19.666666666666668</v>
      </c>
      <c r="F81">
        <f>'[27]Cumulative Stats'!F127</f>
        <v>24</v>
      </c>
      <c r="G81">
        <f>'[27]Cumulative Stats'!G127</f>
        <v>0</v>
      </c>
      <c r="H81">
        <f>'[27]Cumulative Stats'!H127</f>
        <v>0</v>
      </c>
      <c r="I81" s="14">
        <f>IF(C81&gt;=PASSING!$B$1,1,0)</f>
        <v>0</v>
      </c>
    </row>
    <row r="82" spans="1:9">
      <c r="A82" s="14" t="str">
        <f>'[23]Cumulative Stats'!A133</f>
        <v>Skorupan</v>
      </c>
      <c r="B82" s="14" t="str">
        <f>'[23]Cumulative Stats'!B133</f>
        <v>NYG</v>
      </c>
      <c r="C82" s="14">
        <f>'[23]Cumulative Stats'!C133</f>
        <v>1</v>
      </c>
      <c r="D82" s="14">
        <f>'[23]Cumulative Stats'!D133</f>
        <v>19</v>
      </c>
      <c r="E82" s="11">
        <f>IF(C82=0,0,D82/C82)</f>
        <v>19</v>
      </c>
      <c r="F82" s="14">
        <f>'[23]Cumulative Stats'!F133</f>
        <v>19</v>
      </c>
      <c r="G82" s="14">
        <f>'[23]Cumulative Stats'!G133</f>
        <v>0</v>
      </c>
      <c r="H82" s="14">
        <f>'[23]Cumulative Stats'!H133</f>
        <v>0</v>
      </c>
      <c r="I82" s="14">
        <f>IF(C82&gt;=PASSING!$B$1,1,0)</f>
        <v>0</v>
      </c>
    </row>
    <row r="83" spans="1:9">
      <c r="A83" t="str">
        <f>'[27]Cumulative Stats'!A132</f>
        <v>Reece</v>
      </c>
      <c r="B83" t="str">
        <f>'[27]Cumulative Stats'!B132</f>
        <v>TB</v>
      </c>
      <c r="C83">
        <f>'[27]Cumulative Stats'!C132</f>
        <v>3</v>
      </c>
      <c r="D83">
        <f>'[27]Cumulative Stats'!D132</f>
        <v>56</v>
      </c>
      <c r="E83" s="11">
        <f>IF(C83=0,0,D83/C83)</f>
        <v>18.666666666666668</v>
      </c>
      <c r="F83">
        <f>'[27]Cumulative Stats'!F132</f>
        <v>25</v>
      </c>
      <c r="G83">
        <f>'[27]Cumulative Stats'!G132</f>
        <v>0</v>
      </c>
      <c r="H83">
        <f>'[27]Cumulative Stats'!H132</f>
        <v>0</v>
      </c>
      <c r="I83" s="14">
        <f>IF(C83&gt;=PASSING!$B$1,1,0)</f>
        <v>0</v>
      </c>
    </row>
    <row r="84" spans="1:9">
      <c r="A84" s="14" t="str">
        <f>'[3]Cumulative Stats'!A133</f>
        <v>Law</v>
      </c>
      <c r="B84" s="14" t="str">
        <f>'[3]Cumulative Stats'!B133</f>
        <v>Cin</v>
      </c>
      <c r="C84" s="14">
        <f>'[3]Cumulative Stats'!C133</f>
        <v>2</v>
      </c>
      <c r="D84" s="14">
        <f>'[3]Cumulative Stats'!D133</f>
        <v>37</v>
      </c>
      <c r="E84" s="11">
        <f>IF(C84=0,0,D84/C84)</f>
        <v>18.5</v>
      </c>
      <c r="F84" s="14">
        <f>'[3]Cumulative Stats'!F133</f>
        <v>20</v>
      </c>
      <c r="G84" s="14">
        <f>'[3]Cumulative Stats'!G133</f>
        <v>0</v>
      </c>
      <c r="H84" s="14">
        <f>'[3]Cumulative Stats'!H133</f>
        <v>0</v>
      </c>
      <c r="I84" s="14">
        <f>IF(C84&gt;=PASSING!$B$1,1,0)</f>
        <v>0</v>
      </c>
    </row>
    <row r="85" spans="1:9">
      <c r="A85" t="str">
        <f>'[28]Cumulative Stats'!A129</f>
        <v>Harris</v>
      </c>
      <c r="B85" t="str">
        <f>'[28]Cumulative Stats'!B129</f>
        <v>Was</v>
      </c>
      <c r="C85">
        <f>'[28]Cumulative Stats'!C129</f>
        <v>2</v>
      </c>
      <c r="D85">
        <f>'[28]Cumulative Stats'!D129</f>
        <v>35</v>
      </c>
      <c r="E85" s="11">
        <f>IF(C85=0,0,D85/C85)</f>
        <v>17.5</v>
      </c>
      <c r="F85">
        <f>'[28]Cumulative Stats'!F129</f>
        <v>24</v>
      </c>
      <c r="G85">
        <f>'[28]Cumulative Stats'!G129</f>
        <v>0</v>
      </c>
      <c r="H85">
        <f>'[28]Cumulative Stats'!H129</f>
        <v>0</v>
      </c>
      <c r="I85" s="14">
        <f>IF(C85&gt;=PASSING!$B$1,1,0)</f>
        <v>0</v>
      </c>
    </row>
    <row r="86" spans="1:9">
      <c r="A86" s="14" t="str">
        <f>'[21]Cumulative Stats'!A130</f>
        <v>Washington</v>
      </c>
      <c r="B86" s="14" t="str">
        <f>'[21]Cumulative Stats'!B130</f>
        <v>Min</v>
      </c>
      <c r="C86" s="14">
        <f>'[21]Cumulative Stats'!C130</f>
        <v>2</v>
      </c>
      <c r="D86" s="14">
        <f>'[21]Cumulative Stats'!D130</f>
        <v>35</v>
      </c>
      <c r="E86" s="11">
        <f>IF(C86=0,0,D86/C86)</f>
        <v>17.5</v>
      </c>
      <c r="F86" s="14">
        <f>'[21]Cumulative Stats'!F130</f>
        <v>22</v>
      </c>
      <c r="G86" s="14">
        <f>'[21]Cumulative Stats'!G130</f>
        <v>0</v>
      </c>
      <c r="H86" s="14">
        <f>'[21]Cumulative Stats'!H130</f>
        <v>0</v>
      </c>
      <c r="I86" s="14">
        <f>IF(C86&gt;=PASSING!$B$1,1,0)</f>
        <v>0</v>
      </c>
    </row>
    <row r="87" spans="1:9">
      <c r="A87" s="14" t="str">
        <f>'[23]Cumulative Stats'!A137</f>
        <v>Robinson</v>
      </c>
      <c r="B87" s="14" t="str">
        <f>'[23]Cumulative Stats'!B137</f>
        <v>NYG</v>
      </c>
      <c r="C87" s="14">
        <f>'[23]Cumulative Stats'!C137</f>
        <v>1</v>
      </c>
      <c r="D87" s="14">
        <f>'[23]Cumulative Stats'!D137</f>
        <v>17</v>
      </c>
      <c r="E87" s="11">
        <f>IF(C87=0,0,D87/C87)</f>
        <v>17</v>
      </c>
      <c r="F87" s="14">
        <f>'[23]Cumulative Stats'!F137</f>
        <v>17</v>
      </c>
      <c r="G87" s="14">
        <f>'[23]Cumulative Stats'!G137</f>
        <v>0</v>
      </c>
      <c r="H87" s="14">
        <f>'[23]Cumulative Stats'!H137</f>
        <v>0</v>
      </c>
      <c r="I87" s="14">
        <f>IF(C87&gt;=PASSING!$B$1,1,0)</f>
        <v>0</v>
      </c>
    </row>
    <row r="88" spans="1:9">
      <c r="A88" s="14" t="str">
        <f>'[20]Cumulative Stats'!A132</f>
        <v>Phillips</v>
      </c>
      <c r="B88" s="14" t="str">
        <f>'[20]Cumulative Stats'!B132</f>
        <v>LA</v>
      </c>
      <c r="C88" s="14">
        <f>'[20]Cumulative Stats'!C132</f>
        <v>1</v>
      </c>
      <c r="D88" s="14">
        <f>'[20]Cumulative Stats'!D132</f>
        <v>17</v>
      </c>
      <c r="E88" s="11">
        <f>IF(C88=0,0,D88/C88)</f>
        <v>17</v>
      </c>
      <c r="F88" s="14">
        <f>'[20]Cumulative Stats'!F132</f>
        <v>17</v>
      </c>
      <c r="G88" s="14">
        <f>'[20]Cumulative Stats'!G132</f>
        <v>0</v>
      </c>
      <c r="H88" s="14">
        <f>'[20]Cumulative Stats'!H132</f>
        <v>0</v>
      </c>
      <c r="I88" s="14">
        <f>IF(C88&gt;=PASSING!$B$1,1,0)</f>
        <v>0</v>
      </c>
    </row>
    <row r="89" spans="1:9">
      <c r="A89" s="14" t="str">
        <f>'[22]Cumulative Stats'!A131</f>
        <v>Schwartz</v>
      </c>
      <c r="B89" s="14" t="str">
        <f>'[22]Cumulative Stats'!B131</f>
        <v>NO</v>
      </c>
      <c r="C89" s="14">
        <f>'[22]Cumulative Stats'!C131</f>
        <v>1</v>
      </c>
      <c r="D89" s="14">
        <f>'[22]Cumulative Stats'!D131</f>
        <v>17</v>
      </c>
      <c r="E89" s="11">
        <f>IF(C89=0,0,D89/C89)</f>
        <v>17</v>
      </c>
      <c r="F89" s="14">
        <f>'[22]Cumulative Stats'!F131</f>
        <v>17</v>
      </c>
      <c r="G89" s="14">
        <f>'[22]Cumulative Stats'!G131</f>
        <v>0</v>
      </c>
      <c r="H89" s="14">
        <f>'[22]Cumulative Stats'!H131</f>
        <v>0</v>
      </c>
      <c r="I89" s="14">
        <f>IF(C89&gt;=PASSING!$B$1,1,0)</f>
        <v>0</v>
      </c>
    </row>
    <row r="90" spans="1:9">
      <c r="A90" s="14" t="str">
        <f>'[22]Cumulative Stats'!A129</f>
        <v>Mauti</v>
      </c>
      <c r="B90" s="14" t="str">
        <f>'[22]Cumulative Stats'!B129</f>
        <v>NO</v>
      </c>
      <c r="C90" s="14">
        <f>'[22]Cumulative Stats'!C129</f>
        <v>3</v>
      </c>
      <c r="D90" s="14">
        <f>'[22]Cumulative Stats'!D129</f>
        <v>50</v>
      </c>
      <c r="E90" s="11">
        <f>IF(C90=0,0,D90/C90)</f>
        <v>16.666666666666668</v>
      </c>
      <c r="F90" s="14">
        <f>'[22]Cumulative Stats'!F129</f>
        <v>28</v>
      </c>
      <c r="G90" s="14">
        <f>'[22]Cumulative Stats'!G129</f>
        <v>0</v>
      </c>
      <c r="H90" s="14">
        <f>'[22]Cumulative Stats'!H129</f>
        <v>0</v>
      </c>
      <c r="I90" s="14">
        <f>IF(C90&gt;=PASSING!$B$1,1,0)</f>
        <v>0</v>
      </c>
    </row>
    <row r="91" spans="1:9">
      <c r="A91" s="14" t="str">
        <f>'[2]Cumulative Stats'!A129</f>
        <v>Johnson,D</v>
      </c>
      <c r="B91" s="14" t="str">
        <f>'[2]Cumulative Stats'!B129</f>
        <v>Buf</v>
      </c>
      <c r="C91" s="14">
        <f>'[2]Cumulative Stats'!C129</f>
        <v>3</v>
      </c>
      <c r="D91" s="14">
        <f>'[2]Cumulative Stats'!D129</f>
        <v>49</v>
      </c>
      <c r="E91" s="11">
        <f>IF(C91=0,0,D91/C91)</f>
        <v>16.333333333333332</v>
      </c>
      <c r="F91" s="14">
        <f>'[2]Cumulative Stats'!F129</f>
        <v>19</v>
      </c>
      <c r="G91" s="14">
        <f>'[2]Cumulative Stats'!G129</f>
        <v>0</v>
      </c>
      <c r="H91" s="14">
        <f>'[2]Cumulative Stats'!H129</f>
        <v>0</v>
      </c>
      <c r="I91" s="14">
        <f>IF(C91&gt;=PASSING!$B$1,1,0)</f>
        <v>0</v>
      </c>
    </row>
    <row r="92" spans="1:9">
      <c r="A92" s="14" t="str">
        <f>'[10]Cumulative Stats'!A128</f>
        <v>Powell,D</v>
      </c>
      <c r="B92" s="14" t="str">
        <f>'[10]Cumulative Stats'!B128</f>
        <v>NYJ</v>
      </c>
      <c r="C92" s="14">
        <f>'[10]Cumulative Stats'!C128</f>
        <v>1</v>
      </c>
      <c r="D92" s="14">
        <f>'[10]Cumulative Stats'!D128</f>
        <v>16</v>
      </c>
      <c r="E92" s="11">
        <f>IF(C92=0,0,D92/C92)</f>
        <v>16</v>
      </c>
      <c r="F92" s="14">
        <f>'[10]Cumulative Stats'!F128</f>
        <v>16</v>
      </c>
      <c r="G92" s="14">
        <f>'[10]Cumulative Stats'!G128</f>
        <v>0</v>
      </c>
      <c r="H92" s="14">
        <f>'[10]Cumulative Stats'!H128</f>
        <v>0</v>
      </c>
      <c r="I92" s="14">
        <f>IF(C92&gt;=PASSING!$B$1,1,0)</f>
        <v>0</v>
      </c>
    </row>
    <row r="93" spans="1:9">
      <c r="A93" s="14" t="str">
        <f>'[23]Cumulative Stats'!A127</f>
        <v>Kotar</v>
      </c>
      <c r="B93" s="14" t="str">
        <f>'[23]Cumulative Stats'!B127</f>
        <v>NYG</v>
      </c>
      <c r="C93" s="14">
        <f>'[23]Cumulative Stats'!C127</f>
        <v>1</v>
      </c>
      <c r="D93" s="14">
        <f>'[23]Cumulative Stats'!D127</f>
        <v>16</v>
      </c>
      <c r="E93" s="11">
        <f>IF(C93=0,0,D93/C93)</f>
        <v>16</v>
      </c>
      <c r="F93" s="14">
        <f>'[23]Cumulative Stats'!F127</f>
        <v>16</v>
      </c>
      <c r="G93" s="14">
        <f>'[23]Cumulative Stats'!G127</f>
        <v>0</v>
      </c>
      <c r="H93" s="14">
        <f>'[23]Cumulative Stats'!H127</f>
        <v>0</v>
      </c>
      <c r="I93" s="14">
        <f>IF(C93&gt;=PASSING!$B$1,1,0)</f>
        <v>0</v>
      </c>
    </row>
    <row r="94" spans="1:9">
      <c r="A94" s="14" t="str">
        <f>'[23]Cumulative Stats'!A134</f>
        <v>Spencer</v>
      </c>
      <c r="B94" s="14" t="str">
        <f>'[23]Cumulative Stats'!B134</f>
        <v>NYG</v>
      </c>
      <c r="C94" s="14">
        <f>'[23]Cumulative Stats'!C134</f>
        <v>1</v>
      </c>
      <c r="D94" s="14">
        <f>'[23]Cumulative Stats'!D134</f>
        <v>16</v>
      </c>
      <c r="E94" s="11">
        <f>IF(C94=0,0,D94/C94)</f>
        <v>16</v>
      </c>
      <c r="F94" s="14">
        <f>'[23]Cumulative Stats'!F134</f>
        <v>16</v>
      </c>
      <c r="G94" s="14">
        <f>'[23]Cumulative Stats'!G134</f>
        <v>0</v>
      </c>
      <c r="H94" s="14">
        <f>'[23]Cumulative Stats'!H134</f>
        <v>0</v>
      </c>
      <c r="I94" s="14">
        <f>IF(C94&gt;=PASSING!$B$1,1,0)</f>
        <v>0</v>
      </c>
    </row>
    <row r="95" spans="1:9">
      <c r="A95" s="14" t="str">
        <f>'[22]Cumulative Stats'!A126</f>
        <v>Chapman</v>
      </c>
      <c r="B95" s="14" t="str">
        <f>'[22]Cumulative Stats'!B126</f>
        <v>NO</v>
      </c>
      <c r="C95" s="14">
        <f>'[22]Cumulative Stats'!C126</f>
        <v>2</v>
      </c>
      <c r="D95" s="14">
        <f>'[22]Cumulative Stats'!D126</f>
        <v>31</v>
      </c>
      <c r="E95" s="11">
        <f>IF(C95=0,0,D95/C95)</f>
        <v>15.5</v>
      </c>
      <c r="F95" s="14">
        <f>'[22]Cumulative Stats'!F126</f>
        <v>28</v>
      </c>
      <c r="G95" s="14">
        <f>'[22]Cumulative Stats'!G126</f>
        <v>0</v>
      </c>
      <c r="H95" s="14">
        <f>'[22]Cumulative Stats'!H126</f>
        <v>0</v>
      </c>
      <c r="I95" s="14">
        <f>IF(C95&gt;=PASSING!$B$1,1,0)</f>
        <v>0</v>
      </c>
    </row>
    <row r="96" spans="1:9">
      <c r="A96" s="14" t="str">
        <f>'[24]Cumulative Stats'!A135</f>
        <v>Lusk</v>
      </c>
      <c r="B96" s="14" t="str">
        <f>'[24]Cumulative Stats'!B135</f>
        <v>Phi</v>
      </c>
      <c r="C96" s="14">
        <f>'[24]Cumulative Stats'!C135</f>
        <v>2</v>
      </c>
      <c r="D96" s="14">
        <f>'[24]Cumulative Stats'!D135</f>
        <v>31</v>
      </c>
      <c r="E96" s="11">
        <f>IF(C96=0,0,D96/C96)</f>
        <v>15.5</v>
      </c>
      <c r="F96" s="14">
        <f>'[24]Cumulative Stats'!F135</f>
        <v>23</v>
      </c>
      <c r="G96" s="14">
        <f>'[24]Cumulative Stats'!G135</f>
        <v>0</v>
      </c>
      <c r="H96" s="14">
        <f>'[24]Cumulative Stats'!H135</f>
        <v>0</v>
      </c>
      <c r="I96" s="14">
        <f>IF(C96&gt;=PASSING!$B$1,1,0)</f>
        <v>0</v>
      </c>
    </row>
    <row r="97" spans="1:9">
      <c r="A97" s="14" t="str">
        <f>'[13]Cumulative Stats'!A133</f>
        <v>Fuller</v>
      </c>
      <c r="B97" s="14" t="str">
        <f>'[13]Cumulative Stats'!B133</f>
        <v>SD</v>
      </c>
      <c r="C97" s="14">
        <f>'[13]Cumulative Stats'!C133</f>
        <v>1</v>
      </c>
      <c r="D97" s="14">
        <f>'[13]Cumulative Stats'!D133</f>
        <v>15</v>
      </c>
      <c r="E97" s="11">
        <f>IF(C97=0,0,D97/C97)</f>
        <v>15</v>
      </c>
      <c r="F97" s="14">
        <f>'[13]Cumulative Stats'!F133</f>
        <v>15</v>
      </c>
      <c r="G97" s="14">
        <f>'[13]Cumulative Stats'!G133</f>
        <v>0</v>
      </c>
      <c r="H97" s="14">
        <f>'[13]Cumulative Stats'!H133</f>
        <v>0</v>
      </c>
      <c r="I97" s="14">
        <f>IF(C97&gt;=PASSING!$B$1,1,0)</f>
        <v>0</v>
      </c>
    </row>
    <row r="98" spans="1:9">
      <c r="A98" s="14" t="str">
        <f>'[23]Cumulative Stats'!A131</f>
        <v>Reece</v>
      </c>
      <c r="B98" s="14" t="str">
        <f>'[23]Cumulative Stats'!B131</f>
        <v>NYG</v>
      </c>
      <c r="C98" s="14">
        <f>'[23]Cumulative Stats'!C131</f>
        <v>1</v>
      </c>
      <c r="D98" s="14">
        <f>'[23]Cumulative Stats'!D131</f>
        <v>15</v>
      </c>
      <c r="E98" s="11">
        <f>IF(C98=0,0,D98/C98)</f>
        <v>15</v>
      </c>
      <c r="F98" s="14">
        <f>'[23]Cumulative Stats'!F131</f>
        <v>15</v>
      </c>
      <c r="G98" s="14">
        <f>'[23]Cumulative Stats'!G131</f>
        <v>0</v>
      </c>
      <c r="H98" s="14">
        <f>'[23]Cumulative Stats'!H131</f>
        <v>0</v>
      </c>
      <c r="I98" s="14">
        <f>IF(C98&gt;=PASSING!$B$1,1,0)</f>
        <v>0</v>
      </c>
    </row>
    <row r="99" spans="1:9">
      <c r="A99" t="str">
        <f>'[11]Cumulative Stats'!A131</f>
        <v>Robiskie</v>
      </c>
      <c r="B99" t="str">
        <f>'[11]Cumulative Stats'!B131</f>
        <v>Oak</v>
      </c>
      <c r="C99">
        <f>'[11]Cumulative Stats'!C131</f>
        <v>1</v>
      </c>
      <c r="D99">
        <f>'[11]Cumulative Stats'!D131</f>
        <v>15</v>
      </c>
      <c r="E99" s="11">
        <f>IF(C99=0,0,D99/C99)</f>
        <v>15</v>
      </c>
      <c r="F99">
        <f>'[11]Cumulative Stats'!F131</f>
        <v>15</v>
      </c>
      <c r="G99">
        <f>'[11]Cumulative Stats'!G131</f>
        <v>0</v>
      </c>
      <c r="H99">
        <f>'[11]Cumulative Stats'!H131</f>
        <v>0</v>
      </c>
      <c r="I99" s="14">
        <f>IF(C99&gt;=PASSING!$B$1,1,0)</f>
        <v>0</v>
      </c>
    </row>
    <row r="100" spans="1:9">
      <c r="A100" s="14" t="str">
        <f>'[13]Cumulative Stats'!A132</f>
        <v>Anderson</v>
      </c>
      <c r="B100" s="14" t="str">
        <f>'[13]Cumulative Stats'!B132</f>
        <v>SD</v>
      </c>
      <c r="C100" s="14">
        <f>'[13]Cumulative Stats'!C132</f>
        <v>2</v>
      </c>
      <c r="D100" s="14">
        <f>'[13]Cumulative Stats'!D132</f>
        <v>30</v>
      </c>
      <c r="E100" s="11">
        <f>IF(C100=0,0,D100/C100)</f>
        <v>15</v>
      </c>
      <c r="F100" s="14">
        <f>'[13]Cumulative Stats'!F132</f>
        <v>16</v>
      </c>
      <c r="G100" s="14">
        <f>'[13]Cumulative Stats'!G132</f>
        <v>0</v>
      </c>
      <c r="H100" s="14">
        <f>'[13]Cumulative Stats'!H132</f>
        <v>0</v>
      </c>
      <c r="I100" s="14">
        <f>IF(C100&gt;=PASSING!$B$1,1,0)</f>
        <v>0</v>
      </c>
    </row>
    <row r="101" spans="1:9">
      <c r="A101" t="str">
        <f>'[8]Cumulative Stats'!A129</f>
        <v>Harris,D</v>
      </c>
      <c r="B101" t="str">
        <f>'[8]Cumulative Stats'!B129</f>
        <v>Mia</v>
      </c>
      <c r="C101">
        <f>'[8]Cumulative Stats'!C129</f>
        <v>3</v>
      </c>
      <c r="D101">
        <f>'[8]Cumulative Stats'!D129</f>
        <v>42</v>
      </c>
      <c r="E101" s="11">
        <f>IF(C101=0,0,D101/C101)</f>
        <v>14</v>
      </c>
      <c r="F101">
        <f>'[8]Cumulative Stats'!F129</f>
        <v>21</v>
      </c>
      <c r="G101">
        <f>'[8]Cumulative Stats'!G129</f>
        <v>0</v>
      </c>
      <c r="H101">
        <f>'[8]Cumulative Stats'!H129</f>
        <v>0</v>
      </c>
      <c r="I101" s="14">
        <f>IF(C101&gt;=PASSING!$B$1,1,0)</f>
        <v>0</v>
      </c>
    </row>
    <row r="102" spans="1:9">
      <c r="A102" s="14" t="str">
        <f>'[16]Cumulative Stats'!A126</f>
        <v>Earl</v>
      </c>
      <c r="B102" s="14" t="str">
        <f>'[16]Cumulative Stats'!B126</f>
        <v>Chi</v>
      </c>
      <c r="C102" s="14">
        <f>'[16]Cumulative Stats'!C126</f>
        <v>1</v>
      </c>
      <c r="D102" s="14">
        <f>'[16]Cumulative Stats'!D126</f>
        <v>14</v>
      </c>
      <c r="E102" s="11">
        <f>IF(C102=0,0,D102/C102)</f>
        <v>14</v>
      </c>
      <c r="F102" s="14">
        <f>'[16]Cumulative Stats'!F126</f>
        <v>14</v>
      </c>
      <c r="G102" s="14">
        <f>'[16]Cumulative Stats'!G126</f>
        <v>0</v>
      </c>
      <c r="H102" s="14">
        <f>'[16]Cumulative Stats'!H126</f>
        <v>0</v>
      </c>
      <c r="I102" s="14">
        <f>IF(C102&gt;=PASSING!$B$1,1,0)</f>
        <v>0</v>
      </c>
    </row>
    <row r="103" spans="1:9">
      <c r="A103" s="14" t="str">
        <f>'[14]Cumulative Stats'!A127</f>
        <v>Fergerson</v>
      </c>
      <c r="B103" s="14" t="str">
        <f>'[14]Cumulative Stats'!B127</f>
        <v>Sea</v>
      </c>
      <c r="C103" s="14">
        <f>'[14]Cumulative Stats'!C127</f>
        <v>3</v>
      </c>
      <c r="D103" s="14">
        <f>'[14]Cumulative Stats'!D127</f>
        <v>41</v>
      </c>
      <c r="E103" s="11">
        <f>IF(C103=0,0,D103/C103)</f>
        <v>13.666666666666666</v>
      </c>
      <c r="F103" s="14">
        <f>'[14]Cumulative Stats'!F127</f>
        <v>15</v>
      </c>
      <c r="G103" s="14">
        <f>'[14]Cumulative Stats'!G127</f>
        <v>0</v>
      </c>
      <c r="H103" s="14">
        <f>'[14]Cumulative Stats'!H127</f>
        <v>0</v>
      </c>
      <c r="I103" s="14">
        <f>IF(C103&gt;=PASSING!$B$1,1,0)</f>
        <v>0</v>
      </c>
    </row>
    <row r="104" spans="1:9">
      <c r="A104" s="14" t="str">
        <f>'[8]Cumulative Stats'!A128</f>
        <v>Hardy</v>
      </c>
      <c r="B104" s="14" t="str">
        <f>'[8]Cumulative Stats'!B128</f>
        <v>Mia</v>
      </c>
      <c r="C104" s="14">
        <f>'[8]Cumulative Stats'!C128</f>
        <v>2</v>
      </c>
      <c r="D104" s="14">
        <f>'[8]Cumulative Stats'!D128</f>
        <v>26</v>
      </c>
      <c r="E104" s="11">
        <f>IF(C104=0,0,D104/C104)</f>
        <v>13</v>
      </c>
      <c r="F104" s="14">
        <f>'[8]Cumulative Stats'!F128</f>
        <v>13</v>
      </c>
      <c r="G104" s="14">
        <f>'[8]Cumulative Stats'!G128</f>
        <v>0</v>
      </c>
      <c r="H104" s="14">
        <f>'[8]Cumulative Stats'!H128</f>
        <v>0</v>
      </c>
      <c r="I104" s="14">
        <f>IF(C104&gt;=PASSING!$B$1,1,0)</f>
        <v>0</v>
      </c>
    </row>
    <row r="105" spans="1:9">
      <c r="A105" s="14" t="str">
        <f>'[4]Cumulative Stats'!A127</f>
        <v>Miller,C</v>
      </c>
      <c r="B105" s="14" t="str">
        <f>'[4]Cumulative Stats'!B127</f>
        <v>Cle</v>
      </c>
      <c r="C105" s="14">
        <f>'[4]Cumulative Stats'!C127</f>
        <v>1</v>
      </c>
      <c r="D105" s="14">
        <f>'[4]Cumulative Stats'!D127</f>
        <v>13</v>
      </c>
      <c r="E105" s="11">
        <f>IF(C105=0,0,D105/C105)</f>
        <v>13</v>
      </c>
      <c r="F105" s="14">
        <f>'[4]Cumulative Stats'!F127</f>
        <v>13</v>
      </c>
      <c r="G105" s="14">
        <f>'[4]Cumulative Stats'!G127</f>
        <v>0</v>
      </c>
      <c r="H105" s="14">
        <f>'[4]Cumulative Stats'!H127</f>
        <v>0</v>
      </c>
      <c r="I105" s="14">
        <f>IF(C105&gt;=PASSING!$B$1,1,0)</f>
        <v>0</v>
      </c>
    </row>
    <row r="106" spans="1:9">
      <c r="A106" s="14" t="str">
        <f>'[9]Cumulative Stats'!A131</f>
        <v>Westbrook</v>
      </c>
      <c r="B106" s="14" t="str">
        <f>'[9]Cumulative Stats'!B131</f>
        <v>NE</v>
      </c>
      <c r="C106" s="14">
        <f>'[9]Cumulative Stats'!C131</f>
        <v>1</v>
      </c>
      <c r="D106" s="14">
        <f>'[9]Cumulative Stats'!D131</f>
        <v>12</v>
      </c>
      <c r="E106" s="11">
        <f>IF(C106=0,0,D106/C106)</f>
        <v>12</v>
      </c>
      <c r="F106" s="14">
        <f>'[9]Cumulative Stats'!F131</f>
        <v>12</v>
      </c>
      <c r="G106" s="14">
        <f>'[9]Cumulative Stats'!G131</f>
        <v>0</v>
      </c>
      <c r="H106" s="14">
        <f>'[9]Cumulative Stats'!H131</f>
        <v>0</v>
      </c>
      <c r="I106" s="14">
        <f>IF(C106&gt;=PASSING!$B$1,1,0)</f>
        <v>0</v>
      </c>
    </row>
    <row r="107" spans="1:9">
      <c r="A107" s="14" t="str">
        <f>'[6]Cumulative Stats'!A125</f>
        <v>Carpenter</v>
      </c>
      <c r="B107" s="14" t="str">
        <f>'[6]Cumulative Stats'!B125</f>
        <v>Hou</v>
      </c>
      <c r="C107" s="14">
        <f>'[6]Cumulative Stats'!C125</f>
        <v>1</v>
      </c>
      <c r="D107" s="14">
        <f>'[6]Cumulative Stats'!D125</f>
        <v>12</v>
      </c>
      <c r="E107" s="11">
        <f>IF(C107=0,0,D107/C107)</f>
        <v>12</v>
      </c>
      <c r="F107" s="14">
        <f>'[6]Cumulative Stats'!F125</f>
        <v>12</v>
      </c>
      <c r="G107" s="14">
        <f>'[6]Cumulative Stats'!G125</f>
        <v>0</v>
      </c>
      <c r="H107" s="14">
        <f>'[6]Cumulative Stats'!H125</f>
        <v>0</v>
      </c>
      <c r="I107" s="14">
        <f>IF(C107&gt;=PASSING!$B$1,1,0)</f>
        <v>0</v>
      </c>
    </row>
    <row r="108" spans="1:9">
      <c r="A108" s="14" t="str">
        <f>'[21]Cumulative Stats'!A129</f>
        <v>Miller,R</v>
      </c>
      <c r="B108" s="14" t="str">
        <f>'[21]Cumulative Stats'!B129</f>
        <v>Min</v>
      </c>
      <c r="C108" s="14">
        <f>'[21]Cumulative Stats'!C129</f>
        <v>1</v>
      </c>
      <c r="D108" s="14">
        <f>'[21]Cumulative Stats'!D129</f>
        <v>12</v>
      </c>
      <c r="E108" s="11">
        <f>IF(C108=0,0,D108/C108)</f>
        <v>12</v>
      </c>
      <c r="F108" s="14">
        <f>'[21]Cumulative Stats'!F129</f>
        <v>12</v>
      </c>
      <c r="G108" s="14">
        <f>'[21]Cumulative Stats'!G129</f>
        <v>0</v>
      </c>
      <c r="H108" s="14">
        <f>'[21]Cumulative Stats'!H129</f>
        <v>0</v>
      </c>
      <c r="I108" s="14">
        <f>IF(C108&gt;=PASSING!$B$1,1,0)</f>
        <v>0</v>
      </c>
    </row>
    <row r="109" spans="1:9">
      <c r="A109" t="str">
        <f>'[9]Cumulative Stats'!A128</f>
        <v>McAlister</v>
      </c>
      <c r="B109" t="str">
        <f>'[9]Cumulative Stats'!B128</f>
        <v>NE</v>
      </c>
      <c r="C109">
        <f>'[9]Cumulative Stats'!C128</f>
        <v>1</v>
      </c>
      <c r="D109">
        <f>'[9]Cumulative Stats'!D128</f>
        <v>11</v>
      </c>
      <c r="E109" s="11">
        <f>IF(C109=0,0,D109/C109)</f>
        <v>11</v>
      </c>
      <c r="F109">
        <f>'[9]Cumulative Stats'!F128</f>
        <v>11</v>
      </c>
      <c r="G109">
        <f>'[9]Cumulative Stats'!G128</f>
        <v>0</v>
      </c>
      <c r="H109">
        <f>'[9]Cumulative Stats'!H128</f>
        <v>0</v>
      </c>
      <c r="I109" s="14">
        <f>IF(C109&gt;=PASSING!$B$1,1,0)</f>
        <v>0</v>
      </c>
    </row>
    <row r="110" spans="1:9">
      <c r="A110" t="str">
        <f>'[23]Cumulative Stats'!A132</f>
        <v>Shirk</v>
      </c>
      <c r="B110" t="str">
        <f>'[23]Cumulative Stats'!B132</f>
        <v>NYG</v>
      </c>
      <c r="C110">
        <f>'[23]Cumulative Stats'!C132</f>
        <v>1</v>
      </c>
      <c r="D110">
        <f>'[23]Cumulative Stats'!D132</f>
        <v>11</v>
      </c>
      <c r="E110" s="11">
        <f>IF(C110=0,0,D110/C110)</f>
        <v>11</v>
      </c>
      <c r="F110">
        <f>'[23]Cumulative Stats'!F132</f>
        <v>11</v>
      </c>
      <c r="G110">
        <f>'[23]Cumulative Stats'!G132</f>
        <v>0</v>
      </c>
      <c r="H110">
        <f>'[23]Cumulative Stats'!H132</f>
        <v>0</v>
      </c>
      <c r="I110" s="14">
        <f>IF(C110&gt;=PASSING!$B$1,1,0)</f>
        <v>0</v>
      </c>
    </row>
    <row r="111" spans="1:9">
      <c r="A111" s="14" t="str">
        <f>'[17]Cumulative Stats'!A130</f>
        <v>Saldi</v>
      </c>
      <c r="B111" s="14" t="str">
        <f>'[17]Cumulative Stats'!B130</f>
        <v>Dal</v>
      </c>
      <c r="C111" s="14">
        <f>'[17]Cumulative Stats'!C130</f>
        <v>1</v>
      </c>
      <c r="D111" s="14">
        <f>'[17]Cumulative Stats'!D130</f>
        <v>11</v>
      </c>
      <c r="E111" s="11">
        <f>IF(C111=0,0,D111/C111)</f>
        <v>11</v>
      </c>
      <c r="F111" s="14">
        <f>'[17]Cumulative Stats'!F130</f>
        <v>11</v>
      </c>
      <c r="G111" s="14">
        <f>'[17]Cumulative Stats'!G130</f>
        <v>0</v>
      </c>
      <c r="H111" s="14">
        <f>'[17]Cumulative Stats'!H130</f>
        <v>0</v>
      </c>
      <c r="I111" s="14">
        <f>IF(C111&gt;=PASSING!$B$1,1,0)</f>
        <v>0</v>
      </c>
    </row>
    <row r="112" spans="1:9">
      <c r="A112" s="14" t="str">
        <f>'[1]Cumulative Stats'!A129</f>
        <v>McCauley</v>
      </c>
      <c r="B112" s="14" t="str">
        <f>'[1]Cumulative Stats'!B129</f>
        <v>Bal</v>
      </c>
      <c r="C112" s="14">
        <f>'[1]Cumulative Stats'!C129</f>
        <v>3</v>
      </c>
      <c r="D112" s="14">
        <f>'[1]Cumulative Stats'!D129</f>
        <v>32</v>
      </c>
      <c r="E112" s="11">
        <f>IF(C112=0,0,D112/C112)</f>
        <v>10.666666666666666</v>
      </c>
      <c r="F112" s="14">
        <f>'[1]Cumulative Stats'!F129</f>
        <v>14</v>
      </c>
      <c r="G112" s="14">
        <f>'[1]Cumulative Stats'!G129</f>
        <v>0</v>
      </c>
      <c r="H112" s="14">
        <f>'[1]Cumulative Stats'!H129</f>
        <v>0</v>
      </c>
      <c r="I112" s="14">
        <f>IF(C112&gt;=PASSING!$B$1,1,0)</f>
        <v>0</v>
      </c>
    </row>
    <row r="113" spans="1:9">
      <c r="A113" s="14" t="str">
        <f>'[18]Cumulative Stats'!A129</f>
        <v>Blue</v>
      </c>
      <c r="B113" s="14" t="str">
        <f>'[18]Cumulative Stats'!B129</f>
        <v>Det</v>
      </c>
      <c r="C113" s="14">
        <f>'[18]Cumulative Stats'!C129</f>
        <v>2</v>
      </c>
      <c r="D113" s="14">
        <f>'[18]Cumulative Stats'!D129</f>
        <v>20</v>
      </c>
      <c r="E113" s="11">
        <f>IF(C113=0,0,D113/C113)</f>
        <v>10</v>
      </c>
      <c r="F113" s="14">
        <f>'[18]Cumulative Stats'!F129</f>
        <v>14</v>
      </c>
      <c r="G113" s="14">
        <f>'[18]Cumulative Stats'!G129</f>
        <v>0</v>
      </c>
      <c r="H113" s="14">
        <f>'[18]Cumulative Stats'!H129</f>
        <v>0</v>
      </c>
      <c r="I113" s="14">
        <f>IF(C113&gt;=PASSING!$B$1,1,0)</f>
        <v>0</v>
      </c>
    </row>
    <row r="114" spans="1:9">
      <c r="A114" s="14" t="str">
        <f>'[18]Cumulative Stats'!A130</f>
        <v>Callicutt</v>
      </c>
      <c r="B114" s="14" t="str">
        <f>'[18]Cumulative Stats'!B130</f>
        <v>Det</v>
      </c>
      <c r="C114" s="14">
        <f>'[18]Cumulative Stats'!C130</f>
        <v>1</v>
      </c>
      <c r="D114" s="14">
        <f>'[18]Cumulative Stats'!D130</f>
        <v>10</v>
      </c>
      <c r="E114" s="11">
        <f>IF(C114=0,0,D114/C114)</f>
        <v>10</v>
      </c>
      <c r="F114" s="14">
        <f>'[18]Cumulative Stats'!F130</f>
        <v>10</v>
      </c>
      <c r="G114" s="14">
        <f>'[18]Cumulative Stats'!G130</f>
        <v>0</v>
      </c>
      <c r="H114" s="14">
        <f>'[18]Cumulative Stats'!H130</f>
        <v>1</v>
      </c>
      <c r="I114" s="14">
        <f>IF(C114&gt;=PASSING!$B$1,1,0)</f>
        <v>0</v>
      </c>
    </row>
    <row r="115" spans="1:9">
      <c r="A115" t="str">
        <f>'[19]Cumulative Stats'!A136</f>
        <v>Thompson</v>
      </c>
      <c r="B115" t="str">
        <f>'[19]Cumulative Stats'!B136</f>
        <v>GB</v>
      </c>
      <c r="C115">
        <f>'[19]Cumulative Stats'!C136</f>
        <v>1</v>
      </c>
      <c r="D115">
        <f>'[19]Cumulative Stats'!D136</f>
        <v>10</v>
      </c>
      <c r="E115" s="11">
        <f>IF(C115=0,0,D115/C115)</f>
        <v>10</v>
      </c>
      <c r="F115">
        <f>'[19]Cumulative Stats'!F136</f>
        <v>10</v>
      </c>
      <c r="G115">
        <f>'[19]Cumulative Stats'!G136</f>
        <v>0</v>
      </c>
      <c r="H115">
        <f>'[19]Cumulative Stats'!H136</f>
        <v>0</v>
      </c>
      <c r="I115" s="14">
        <f>IF(C115&gt;=PASSING!$B$1,1,0)</f>
        <v>0</v>
      </c>
    </row>
    <row r="116" spans="1:9">
      <c r="A116" s="14" t="str">
        <f>'[5]Cumulative Stats'!A132</f>
        <v>Upchurch</v>
      </c>
      <c r="B116" s="14" t="str">
        <f>'[5]Cumulative Stats'!B132</f>
        <v>Den</v>
      </c>
      <c r="C116" s="14">
        <f>'[5]Cumulative Stats'!C132</f>
        <v>1</v>
      </c>
      <c r="D116" s="14">
        <f>'[5]Cumulative Stats'!D132</f>
        <v>9</v>
      </c>
      <c r="E116" s="11">
        <f>IF(C116=0,0,D116/C116)</f>
        <v>9</v>
      </c>
      <c r="F116" s="14">
        <f>'[5]Cumulative Stats'!F132</f>
        <v>9</v>
      </c>
      <c r="G116" s="14">
        <f>'[5]Cumulative Stats'!G132</f>
        <v>0</v>
      </c>
      <c r="H116" s="14">
        <f>'[5]Cumulative Stats'!H132</f>
        <v>0</v>
      </c>
      <c r="I116" s="14">
        <f>IF(C116&gt;=PASSING!$B$1,1,0)</f>
        <v>0</v>
      </c>
    </row>
    <row r="117" spans="1:9">
      <c r="A117" s="14" t="str">
        <f>'[12]Cumulative Stats'!A129</f>
        <v>Mullins</v>
      </c>
      <c r="B117" s="14" t="str">
        <f>'[12]Cumulative Stats'!B129</f>
        <v>Pit</v>
      </c>
      <c r="C117" s="14">
        <f>'[12]Cumulative Stats'!C129</f>
        <v>1</v>
      </c>
      <c r="D117" s="14">
        <f>'[12]Cumulative Stats'!D129</f>
        <v>8</v>
      </c>
      <c r="E117" s="11">
        <f>IF(C117=0,0,D117/C117)</f>
        <v>8</v>
      </c>
      <c r="F117" s="14">
        <f>'[12]Cumulative Stats'!F129</f>
        <v>8</v>
      </c>
      <c r="G117" s="14">
        <f>'[12]Cumulative Stats'!G129</f>
        <v>0</v>
      </c>
      <c r="H117" s="14">
        <f>'[12]Cumulative Stats'!H129</f>
        <v>0</v>
      </c>
      <c r="I117" s="14">
        <f>IF(C117&gt;=PASSING!$B$1,1,0)</f>
        <v>0</v>
      </c>
    </row>
    <row r="118" spans="1:9">
      <c r="A118" t="str">
        <f>'[2]Cumulative Stats'!A134</f>
        <v>Willis</v>
      </c>
      <c r="B118" t="str">
        <f>'[2]Cumulative Stats'!B134</f>
        <v>Buf</v>
      </c>
      <c r="C118">
        <f>'[2]Cumulative Stats'!C134</f>
        <v>1</v>
      </c>
      <c r="D118">
        <f>'[2]Cumulative Stats'!D134</f>
        <v>8</v>
      </c>
      <c r="E118" s="11">
        <f>IF(C118=0,0,D118/C118)</f>
        <v>8</v>
      </c>
      <c r="F118">
        <f>'[2]Cumulative Stats'!F134</f>
        <v>8</v>
      </c>
      <c r="G118">
        <f>'[2]Cumulative Stats'!G134</f>
        <v>0</v>
      </c>
      <c r="H118">
        <f>'[2]Cumulative Stats'!H134</f>
        <v>0</v>
      </c>
      <c r="I118" s="14">
        <f>IF(C118&gt;=PASSING!$B$1,1,0)</f>
        <v>0</v>
      </c>
    </row>
    <row r="119" spans="1:9">
      <c r="A119" t="str">
        <f>'[27]Cumulative Stats'!A129</f>
        <v>Mucker</v>
      </c>
      <c r="B119" t="str">
        <f>'[27]Cumulative Stats'!B129</f>
        <v>TB</v>
      </c>
      <c r="C119">
        <f>'[27]Cumulative Stats'!C129</f>
        <v>2</v>
      </c>
      <c r="D119">
        <f>'[27]Cumulative Stats'!D129</f>
        <v>15</v>
      </c>
      <c r="E119" s="11">
        <f>IF(C119=0,0,D119/C119)</f>
        <v>7.5</v>
      </c>
      <c r="F119">
        <f>'[27]Cumulative Stats'!F129</f>
        <v>10</v>
      </c>
      <c r="G119">
        <f>'[27]Cumulative Stats'!G129</f>
        <v>0</v>
      </c>
      <c r="H119">
        <f>'[27]Cumulative Stats'!H129</f>
        <v>1</v>
      </c>
      <c r="I119" s="14">
        <f>IF(C119&gt;=PASSING!$B$1,1,0)</f>
        <v>0</v>
      </c>
    </row>
    <row r="120" spans="1:9">
      <c r="A120" s="14" t="str">
        <f>'[3]Cumulative Stats'!A130</f>
        <v>Davis</v>
      </c>
      <c r="B120" s="14" t="str">
        <f>'[3]Cumulative Stats'!B130</f>
        <v>Cin</v>
      </c>
      <c r="C120" s="14">
        <f>'[3]Cumulative Stats'!C130</f>
        <v>1</v>
      </c>
      <c r="D120" s="14">
        <f>'[3]Cumulative Stats'!D130</f>
        <v>6</v>
      </c>
      <c r="E120" s="11">
        <f>IF(C120=0,0,D120/C120)</f>
        <v>6</v>
      </c>
      <c r="F120" s="14">
        <f>'[3]Cumulative Stats'!F130</f>
        <v>6</v>
      </c>
      <c r="G120" s="14">
        <f>'[3]Cumulative Stats'!G130</f>
        <v>0</v>
      </c>
      <c r="H120" s="14">
        <f>'[3]Cumulative Stats'!H130</f>
        <v>0</v>
      </c>
      <c r="I120" s="14">
        <f>IF(C120&gt;=PASSING!$B$1,1,0)</f>
        <v>0</v>
      </c>
    </row>
    <row r="121" spans="1:9">
      <c r="A121" s="14" t="str">
        <f>'[13]Cumulative Stats'!A136</f>
        <v>Macek</v>
      </c>
      <c r="B121" s="14" t="str">
        <f>'[13]Cumulative Stats'!B136</f>
        <v>SD</v>
      </c>
      <c r="C121" s="14">
        <f>'[13]Cumulative Stats'!C136</f>
        <v>1</v>
      </c>
      <c r="D121" s="14">
        <f>'[13]Cumulative Stats'!D136</f>
        <v>6</v>
      </c>
      <c r="E121" s="11">
        <f>IF(C121=0,0,D121/C121)</f>
        <v>6</v>
      </c>
      <c r="F121" s="14">
        <f>'[13]Cumulative Stats'!F136</f>
        <v>6</v>
      </c>
      <c r="G121" s="14">
        <f>'[13]Cumulative Stats'!G136</f>
        <v>0</v>
      </c>
      <c r="H121" s="14">
        <f>'[13]Cumulative Stats'!H136</f>
        <v>1</v>
      </c>
      <c r="I121" s="14">
        <f>IF(C121&gt;=PASSING!$B$1,1,0)</f>
        <v>0</v>
      </c>
    </row>
    <row r="122" spans="1:9">
      <c r="A122" s="14" t="str">
        <f>'[14]Cumulative Stats'!A129</f>
        <v>Long</v>
      </c>
      <c r="B122" s="14" t="str">
        <f>'[14]Cumulative Stats'!B129</f>
        <v>Sea</v>
      </c>
      <c r="C122" s="14">
        <f>'[14]Cumulative Stats'!C129</f>
        <v>2</v>
      </c>
      <c r="D122" s="14">
        <f>'[14]Cumulative Stats'!D129</f>
        <v>8</v>
      </c>
      <c r="E122" s="11">
        <f>IF(C122=0,0,D122/C122)</f>
        <v>4</v>
      </c>
      <c r="F122" s="14">
        <f>'[14]Cumulative Stats'!F129</f>
        <v>6</v>
      </c>
      <c r="G122" s="14">
        <f>'[14]Cumulative Stats'!G129</f>
        <v>0</v>
      </c>
      <c r="H122" s="14">
        <f>'[14]Cumulative Stats'!H129</f>
        <v>0</v>
      </c>
      <c r="I122" s="14">
        <f>IF(C122&gt;=PASSING!$B$1,1,0)</f>
        <v>0</v>
      </c>
    </row>
    <row r="123" spans="1:9">
      <c r="A123" t="str">
        <f>'[25]Cumulative Stats'!A139</f>
        <v>Stone</v>
      </c>
      <c r="B123" t="str">
        <f>'[25]Cumulative Stats'!B139</f>
        <v>StL</v>
      </c>
      <c r="C123">
        <f>'[25]Cumulative Stats'!C139</f>
        <v>1</v>
      </c>
      <c r="D123">
        <f>'[25]Cumulative Stats'!D139</f>
        <v>4</v>
      </c>
      <c r="E123" s="11">
        <f>IF(C123=0,0,D123/C123)</f>
        <v>4</v>
      </c>
      <c r="F123">
        <f>'[25]Cumulative Stats'!F139</f>
        <v>4</v>
      </c>
      <c r="G123">
        <f>'[25]Cumulative Stats'!G139</f>
        <v>0</v>
      </c>
      <c r="H123">
        <f>'[25]Cumulative Stats'!H139</f>
        <v>0</v>
      </c>
      <c r="I123" s="14">
        <f>IF(C123&gt;=PASSING!$B$1,1,0)</f>
        <v>0</v>
      </c>
    </row>
    <row r="124" spans="1:9">
      <c r="A124" s="14" t="str">
        <f>'[7]Cumulative Stats'!A133</f>
        <v>Sanders</v>
      </c>
      <c r="B124" s="14" t="str">
        <f>'[7]Cumulative Stats'!B133</f>
        <v>KC</v>
      </c>
      <c r="C124" s="14">
        <f>'[7]Cumulative Stats'!C133</f>
        <v>1</v>
      </c>
      <c r="D124" s="14">
        <f>'[7]Cumulative Stats'!D133</f>
        <v>2</v>
      </c>
      <c r="E124" s="11">
        <f>IF(C124=0,0,D124/C124)</f>
        <v>2</v>
      </c>
      <c r="F124" s="14">
        <f>'[7]Cumulative Stats'!F133</f>
        <v>2</v>
      </c>
      <c r="G124" s="14">
        <f>'[7]Cumulative Stats'!G133</f>
        <v>0</v>
      </c>
      <c r="H124" s="14">
        <f>'[7]Cumulative Stats'!H133</f>
        <v>0</v>
      </c>
      <c r="I124" s="14">
        <f>IF(C124&gt;=PASSING!$B$1,1,0)</f>
        <v>0</v>
      </c>
    </row>
    <row r="125" spans="1:9">
      <c r="A125" t="str">
        <f>'[4]Cumulative Stats'!A130</f>
        <v>Rucker</v>
      </c>
      <c r="B125" t="str">
        <f>'[4]Cumulative Stats'!B130</f>
        <v>Cle</v>
      </c>
      <c r="C125">
        <f>'[4]Cumulative Stats'!C130</f>
        <v>1</v>
      </c>
      <c r="D125">
        <f>'[4]Cumulative Stats'!D130</f>
        <v>0</v>
      </c>
      <c r="E125" s="11">
        <f>IF(C125=0,0,D125/C125)</f>
        <v>0</v>
      </c>
      <c r="F125">
        <f>'[4]Cumulative Stats'!F130</f>
        <v>0</v>
      </c>
      <c r="G125">
        <f>'[4]Cumulative Stats'!G130</f>
        <v>0</v>
      </c>
      <c r="H125">
        <f>'[4]Cumulative Stats'!H130</f>
        <v>0</v>
      </c>
      <c r="I125" s="14">
        <f>IF(C125&gt;=PASSING!$B$1,1,0)</f>
        <v>0</v>
      </c>
    </row>
    <row r="126" spans="1:9">
      <c r="A126" s="14" t="str">
        <f>'[24]Cumulative Stats'!A130</f>
        <v>Barnes</v>
      </c>
      <c r="B126" s="14" t="s">
        <v>212</v>
      </c>
      <c r="C126" s="14">
        <f>'[24]Cumulative Stats'!C130</f>
        <v>0</v>
      </c>
      <c r="D126" s="14">
        <f>'[24]Cumulative Stats'!D130</f>
        <v>0</v>
      </c>
      <c r="E126" s="11">
        <f>IF(C126=0,0,D126/C126)</f>
        <v>0</v>
      </c>
      <c r="F126" s="14">
        <f>'[24]Cumulative Stats'!F130</f>
        <v>0</v>
      </c>
      <c r="G126" s="14">
        <f>'[24]Cumulative Stats'!G130</f>
        <v>0</v>
      </c>
      <c r="H126" s="14">
        <f>'[24]Cumulative Stats'!H130</f>
        <v>0</v>
      </c>
      <c r="I126" s="14">
        <f>IF(C126&gt;=PASSING!$B$1,1,0)</f>
        <v>0</v>
      </c>
    </row>
    <row r="127" spans="1:9">
      <c r="A127" s="14" t="str">
        <f>'[7]Cumulative Stats'!A125</f>
        <v>Beckman</v>
      </c>
      <c r="B127" s="14" t="str">
        <f>'[7]Cumulative Stats'!B125</f>
        <v>KC</v>
      </c>
      <c r="C127" s="14">
        <f>'[7]Cumulative Stats'!C125</f>
        <v>0</v>
      </c>
      <c r="D127" s="14">
        <f>'[7]Cumulative Stats'!D125</f>
        <v>0</v>
      </c>
      <c r="E127" s="11">
        <f>IF(C127=0,0,D127/C127)</f>
        <v>0</v>
      </c>
      <c r="F127" s="14">
        <f>'[7]Cumulative Stats'!F125</f>
        <v>0</v>
      </c>
      <c r="G127" s="14">
        <f>'[7]Cumulative Stats'!G125</f>
        <v>0</v>
      </c>
      <c r="H127" s="14">
        <f>'[7]Cumulative Stats'!H125</f>
        <v>0</v>
      </c>
      <c r="I127" s="14">
        <f>IF(C127&gt;=PASSING!$B$1,1,0)</f>
        <v>0</v>
      </c>
    </row>
    <row r="128" spans="1:9">
      <c r="A128" s="14" t="str">
        <f>'[10]Cumulative Stats'!A125</f>
        <v>Bell</v>
      </c>
      <c r="B128" s="14" t="str">
        <f>'[10]Cumulative Stats'!B125</f>
        <v>NYJ</v>
      </c>
      <c r="C128" s="14">
        <f>'[10]Cumulative Stats'!C125</f>
        <v>0</v>
      </c>
      <c r="D128" s="14">
        <f>'[10]Cumulative Stats'!D125</f>
        <v>0</v>
      </c>
      <c r="E128" s="11">
        <f>IF(C128=0,0,D128/C128)</f>
        <v>0</v>
      </c>
      <c r="F128" s="14">
        <f>'[10]Cumulative Stats'!F125</f>
        <v>0</v>
      </c>
      <c r="G128" s="14">
        <f>'[10]Cumulative Stats'!G125</f>
        <v>0</v>
      </c>
      <c r="H128" s="14">
        <f>'[10]Cumulative Stats'!H125</f>
        <v>0</v>
      </c>
      <c r="I128" s="14">
        <f>IF(C128&gt;=PASSING!$B$1,1,0)</f>
        <v>0</v>
      </c>
    </row>
    <row r="129" spans="1:9">
      <c r="A129" s="14" t="str">
        <f>'[25]Cumulative Stats'!A130</f>
        <v>Bell</v>
      </c>
      <c r="B129" s="14" t="str">
        <f>'[25]Cumulative Stats'!B130</f>
        <v>StL</v>
      </c>
      <c r="C129" s="14">
        <f>'[25]Cumulative Stats'!C130</f>
        <v>0</v>
      </c>
      <c r="D129" s="14">
        <f>'[25]Cumulative Stats'!D130</f>
        <v>0</v>
      </c>
      <c r="E129" s="11">
        <f>IF(C129=0,0,D129/C129)</f>
        <v>0</v>
      </c>
      <c r="F129" s="14">
        <f>'[25]Cumulative Stats'!F130</f>
        <v>0</v>
      </c>
      <c r="G129" s="14">
        <f>'[25]Cumulative Stats'!G130</f>
        <v>0</v>
      </c>
      <c r="H129" s="14">
        <f>'[25]Cumulative Stats'!H130</f>
        <v>0</v>
      </c>
      <c r="I129" s="14">
        <f>IF(C129&gt;=PASSING!$B$1,1,0)</f>
        <v>0</v>
      </c>
    </row>
    <row r="130" spans="1:9">
      <c r="A130" s="14" t="str">
        <f>'[17]Cumulative Stats'!A125</f>
        <v>Blackwell</v>
      </c>
      <c r="B130" s="14" t="str">
        <f>'[17]Cumulative Stats'!B125</f>
        <v>Dal</v>
      </c>
      <c r="C130" s="14">
        <f>'[17]Cumulative Stats'!C125</f>
        <v>0</v>
      </c>
      <c r="D130" s="14">
        <f>'[17]Cumulative Stats'!D125</f>
        <v>0</v>
      </c>
      <c r="E130" s="11">
        <f>IF(C130=0,0,D130/C130)</f>
        <v>0</v>
      </c>
      <c r="F130" s="14">
        <f>'[17]Cumulative Stats'!F125</f>
        <v>0</v>
      </c>
      <c r="G130" s="14">
        <f>'[17]Cumulative Stats'!G125</f>
        <v>0</v>
      </c>
      <c r="H130" s="14">
        <f>'[17]Cumulative Stats'!H125</f>
        <v>0</v>
      </c>
      <c r="I130" s="14">
        <f>IF(C130&gt;=PASSING!$B$1,1,0)</f>
        <v>0</v>
      </c>
    </row>
    <row r="131" spans="1:9">
      <c r="A131" s="14" t="str">
        <f>'[1]Cumulative Stats'!A125</f>
        <v>Blackwood</v>
      </c>
      <c r="B131" s="14" t="str">
        <f>'[1]Cumulative Stats'!B125</f>
        <v>Bal</v>
      </c>
      <c r="C131" s="14">
        <f>'[1]Cumulative Stats'!C125</f>
        <v>0</v>
      </c>
      <c r="D131" s="14">
        <f>'[1]Cumulative Stats'!D125</f>
        <v>0</v>
      </c>
      <c r="E131" s="11">
        <f>IF(C131=0,0,D131/C131)</f>
        <v>0</v>
      </c>
      <c r="F131" s="14">
        <f>'[1]Cumulative Stats'!F125</f>
        <v>0</v>
      </c>
      <c r="G131" s="14">
        <f>'[1]Cumulative Stats'!G125</f>
        <v>0</v>
      </c>
      <c r="H131" s="14">
        <f>'[1]Cumulative Stats'!H125</f>
        <v>0</v>
      </c>
      <c r="I131" s="14">
        <f>IF(C131&gt;=PASSING!$B$1,1,0)</f>
        <v>0</v>
      </c>
    </row>
    <row r="132" spans="1:9">
      <c r="A132" s="14" t="str">
        <f>'[14]Cumulative Stats'!A125</f>
        <v>Boyd</v>
      </c>
      <c r="B132" s="14" t="str">
        <f>'[14]Cumulative Stats'!B125</f>
        <v>Sea</v>
      </c>
      <c r="C132" s="14">
        <f>'[14]Cumulative Stats'!C125</f>
        <v>0</v>
      </c>
      <c r="D132" s="14">
        <f>'[14]Cumulative Stats'!D125</f>
        <v>0</v>
      </c>
      <c r="E132" s="11">
        <f>IF(C132=0,0,D132/C132)</f>
        <v>0</v>
      </c>
      <c r="F132" s="14">
        <f>'[14]Cumulative Stats'!F125</f>
        <v>0</v>
      </c>
      <c r="G132" s="14">
        <f>'[14]Cumulative Stats'!G125</f>
        <v>0</v>
      </c>
      <c r="H132" s="14">
        <f>'[14]Cumulative Stats'!H125</f>
        <v>0</v>
      </c>
      <c r="I132" s="14">
        <f>IF(C132&gt;=PASSING!$B$1,1,0)</f>
        <v>0</v>
      </c>
    </row>
    <row r="133" spans="1:9">
      <c r="A133" s="14" t="str">
        <f>'[26]Cumulative Stats'!A125</f>
        <v>Boykin</v>
      </c>
      <c r="B133" s="14" t="str">
        <f>'[26]Cumulative Stats'!B125</f>
        <v>SF</v>
      </c>
      <c r="C133" s="14">
        <f>'[26]Cumulative Stats'!C125</f>
        <v>0</v>
      </c>
      <c r="D133" s="14">
        <f>'[26]Cumulative Stats'!D125</f>
        <v>0</v>
      </c>
      <c r="E133" s="11">
        <f>IF(C133=0,0,D133/C133)</f>
        <v>0</v>
      </c>
      <c r="F133" s="14">
        <f>'[26]Cumulative Stats'!F125</f>
        <v>0</v>
      </c>
      <c r="G133" s="14">
        <f>'[26]Cumulative Stats'!G125</f>
        <v>0</v>
      </c>
      <c r="H133" s="14">
        <f>'[26]Cumulative Stats'!H125</f>
        <v>0</v>
      </c>
      <c r="I133" s="14">
        <f>IF(C133&gt;=PASSING!$B$1,1,0)</f>
        <v>0</v>
      </c>
    </row>
    <row r="134" spans="1:9">
      <c r="A134" s="14" t="str">
        <f>'[3]Cumulative Stats'!A127</f>
        <v>Breeden</v>
      </c>
      <c r="B134" s="14" t="str">
        <f>'[3]Cumulative Stats'!B127</f>
        <v>Cin</v>
      </c>
      <c r="C134" s="14">
        <f>'[3]Cumulative Stats'!C127</f>
        <v>0</v>
      </c>
      <c r="D134" s="14">
        <f>'[3]Cumulative Stats'!D127</f>
        <v>0</v>
      </c>
      <c r="E134" s="11">
        <f>IF(C134=0,0,D134/C134)</f>
        <v>0</v>
      </c>
      <c r="F134" s="14">
        <f>'[3]Cumulative Stats'!F127</f>
        <v>0</v>
      </c>
      <c r="G134" s="14">
        <f>'[3]Cumulative Stats'!G127</f>
        <v>0</v>
      </c>
      <c r="H134" s="14">
        <f>'[3]Cumulative Stats'!H127</f>
        <v>0</v>
      </c>
      <c r="I134" s="14">
        <f>IF(C134&gt;=PASSING!$B$1,1,0)</f>
        <v>0</v>
      </c>
    </row>
    <row r="135" spans="1:9">
      <c r="A135" s="14" t="str">
        <f>'[17]Cumulative Stats'!A126</f>
        <v>Brinson</v>
      </c>
      <c r="B135" s="14" t="str">
        <f>'[17]Cumulative Stats'!B126</f>
        <v>Dal</v>
      </c>
      <c r="C135" s="14">
        <f>'[17]Cumulative Stats'!C126</f>
        <v>0</v>
      </c>
      <c r="D135" s="14">
        <f>'[17]Cumulative Stats'!D126</f>
        <v>0</v>
      </c>
      <c r="E135" s="11">
        <f>IF(C135=0,0,D135/C135)</f>
        <v>0</v>
      </c>
      <c r="F135" s="14">
        <f>'[17]Cumulative Stats'!F126</f>
        <v>0</v>
      </c>
      <c r="G135" s="14">
        <f>'[17]Cumulative Stats'!G126</f>
        <v>0</v>
      </c>
      <c r="H135" s="14">
        <f>'[17]Cumulative Stats'!H126</f>
        <v>0</v>
      </c>
      <c r="I135" s="14">
        <f>IF(C135&gt;=PASSING!$B$1,1,0)</f>
        <v>0</v>
      </c>
    </row>
    <row r="136" spans="1:9">
      <c r="A136" s="14" t="str">
        <f>'[11]Cumulative Stats'!A125</f>
        <v>Brunson</v>
      </c>
      <c r="B136" s="14" t="str">
        <f>'[11]Cumulative Stats'!B125</f>
        <v>Oak</v>
      </c>
      <c r="C136" s="14">
        <f>'[11]Cumulative Stats'!C125</f>
        <v>0</v>
      </c>
      <c r="D136" s="14">
        <f>'[11]Cumulative Stats'!D125</f>
        <v>0</v>
      </c>
      <c r="E136" s="11">
        <f>IF(C136=0,0,D136/C136)</f>
        <v>0</v>
      </c>
      <c r="F136" s="14">
        <f>'[11]Cumulative Stats'!F125</f>
        <v>0</v>
      </c>
      <c r="G136" s="14">
        <f>'[11]Cumulative Stats'!G125</f>
        <v>0</v>
      </c>
      <c r="H136" s="14">
        <f>'[11]Cumulative Stats'!H125</f>
        <v>0</v>
      </c>
      <c r="I136" s="14">
        <f>IF(C136&gt;=PASSING!$B$1,1,0)</f>
        <v>0</v>
      </c>
    </row>
    <row r="137" spans="1:9">
      <c r="A137" s="14" t="str">
        <f>'[1]Cumulative Stats'!A126</f>
        <v>Burke</v>
      </c>
      <c r="B137" s="14" t="str">
        <f>'[1]Cumulative Stats'!B126</f>
        <v>Bal</v>
      </c>
      <c r="C137" s="14">
        <f>'[1]Cumulative Stats'!C126</f>
        <v>0</v>
      </c>
      <c r="D137" s="14">
        <f>'[1]Cumulative Stats'!D126</f>
        <v>0</v>
      </c>
      <c r="E137" s="11">
        <f>IF(C137=0,0,D137/C137)</f>
        <v>0</v>
      </c>
      <c r="F137" s="14">
        <f>'[1]Cumulative Stats'!F126</f>
        <v>0</v>
      </c>
      <c r="G137" s="14">
        <f>'[1]Cumulative Stats'!G126</f>
        <v>0</v>
      </c>
      <c r="H137" s="14">
        <f>'[1]Cumulative Stats'!H126</f>
        <v>0</v>
      </c>
      <c r="I137" s="14">
        <f>IF(C137&gt;=PASSING!$B$1,1,0)</f>
        <v>0</v>
      </c>
    </row>
    <row r="138" spans="1:9">
      <c r="A138" t="str">
        <f>'[27]Cumulative Stats'!A125</f>
        <v>Carter</v>
      </c>
      <c r="B138" t="str">
        <f>'[27]Cumulative Stats'!B125</f>
        <v>TB</v>
      </c>
      <c r="C138">
        <f>'[27]Cumulative Stats'!C125</f>
        <v>0</v>
      </c>
      <c r="D138">
        <f>'[27]Cumulative Stats'!D125</f>
        <v>0</v>
      </c>
      <c r="E138" s="11">
        <f>IF(C138=0,0,D138/C138)</f>
        <v>0</v>
      </c>
      <c r="F138">
        <f>'[27]Cumulative Stats'!F125</f>
        <v>0</v>
      </c>
      <c r="G138">
        <f>'[27]Cumulative Stats'!G125</f>
        <v>0</v>
      </c>
      <c r="H138">
        <f>'[27]Cumulative Stats'!H125</f>
        <v>0</v>
      </c>
      <c r="I138" s="14">
        <f>IF(C138&gt;=PASSING!$B$1,1,0)</f>
        <v>0</v>
      </c>
    </row>
    <row r="139" spans="1:9">
      <c r="A139" s="14" t="str">
        <f>'[8]Cumulative Stats'!A126</f>
        <v>Cefalo</v>
      </c>
      <c r="B139" s="14" t="str">
        <f>'[8]Cumulative Stats'!B126</f>
        <v>Mia</v>
      </c>
      <c r="C139" s="14">
        <f>'[8]Cumulative Stats'!C126</f>
        <v>0</v>
      </c>
      <c r="D139" s="14">
        <f>'[8]Cumulative Stats'!D126</f>
        <v>0</v>
      </c>
      <c r="E139" s="11">
        <f>IF(C139=0,0,D139/C139)</f>
        <v>0</v>
      </c>
      <c r="F139" s="14">
        <f>'[8]Cumulative Stats'!F126</f>
        <v>0</v>
      </c>
      <c r="G139" s="14">
        <f>'[8]Cumulative Stats'!G126</f>
        <v>0</v>
      </c>
      <c r="H139" s="14">
        <f>'[8]Cumulative Stats'!H126</f>
        <v>0</v>
      </c>
      <c r="I139" s="14">
        <f>IF(C139&gt;=PASSING!$B$1,1,0)</f>
        <v>0</v>
      </c>
    </row>
    <row r="140" spans="1:9">
      <c r="A140" s="14" t="str">
        <f>'[11]Cumulative Stats'!A126</f>
        <v>Chester</v>
      </c>
      <c r="B140" s="14" t="str">
        <f>'[11]Cumulative Stats'!B126</f>
        <v>Oak</v>
      </c>
      <c r="C140" s="14">
        <f>'[11]Cumulative Stats'!C126</f>
        <v>0</v>
      </c>
      <c r="D140" s="14">
        <f>'[11]Cumulative Stats'!D126</f>
        <v>0</v>
      </c>
      <c r="E140" s="11">
        <f>IF(C140=0,0,D140/C140)</f>
        <v>0</v>
      </c>
      <c r="F140" s="14">
        <f>'[11]Cumulative Stats'!F126</f>
        <v>0</v>
      </c>
      <c r="G140" s="14">
        <f>'[11]Cumulative Stats'!G126</f>
        <v>0</v>
      </c>
      <c r="H140" s="14">
        <f>'[11]Cumulative Stats'!H126</f>
        <v>0</v>
      </c>
      <c r="I140" s="14">
        <f>IF(C140&gt;=PASSING!$B$1,1,0)</f>
        <v>0</v>
      </c>
    </row>
    <row r="141" spans="1:9">
      <c r="A141" s="14" t="str">
        <f>'[3]Cumulative Stats'!A128</f>
        <v>Clark</v>
      </c>
      <c r="B141" s="14" t="str">
        <f>'[3]Cumulative Stats'!B128</f>
        <v>Cin</v>
      </c>
      <c r="C141" s="14">
        <f>'[3]Cumulative Stats'!C128</f>
        <v>0</v>
      </c>
      <c r="D141" s="14">
        <f>'[3]Cumulative Stats'!D128</f>
        <v>0</v>
      </c>
      <c r="E141" s="11">
        <f>IF(C141=0,0,D141/C141)</f>
        <v>0</v>
      </c>
      <c r="F141" s="14">
        <f>'[3]Cumulative Stats'!F128</f>
        <v>0</v>
      </c>
      <c r="G141" s="14">
        <f>'[3]Cumulative Stats'!G128</f>
        <v>0</v>
      </c>
      <c r="H141" s="14">
        <f>'[3]Cumulative Stats'!H128</f>
        <v>0</v>
      </c>
      <c r="I141" s="14">
        <f>IF(C141&gt;=PASSING!$B$1,1,0)</f>
        <v>0</v>
      </c>
    </row>
    <row r="142" spans="1:9">
      <c r="A142" s="14" t="str">
        <f>'[6]Cumulative Stats'!A126</f>
        <v>Coleman</v>
      </c>
      <c r="B142" s="14" t="str">
        <f>'[6]Cumulative Stats'!B126</f>
        <v>Hou</v>
      </c>
      <c r="C142" s="14">
        <f>'[6]Cumulative Stats'!C126</f>
        <v>0</v>
      </c>
      <c r="D142" s="14">
        <f>'[6]Cumulative Stats'!D126</f>
        <v>0</v>
      </c>
      <c r="E142" s="11">
        <f>IF(C142=0,0,D142/C142)</f>
        <v>0</v>
      </c>
      <c r="F142" s="14">
        <f>'[6]Cumulative Stats'!F126</f>
        <v>0</v>
      </c>
      <c r="G142" s="14">
        <f>'[6]Cumulative Stats'!G126</f>
        <v>0</v>
      </c>
      <c r="H142" s="14">
        <f>'[6]Cumulative Stats'!H126</f>
        <v>0</v>
      </c>
      <c r="I142" s="14">
        <f>IF(C142&gt;=PASSING!$B$1,1,0)</f>
        <v>0</v>
      </c>
    </row>
    <row r="143" spans="1:9">
      <c r="A143" s="14" t="str">
        <f>'[11]Cumulative Stats'!A127</f>
        <v>Colzie</v>
      </c>
      <c r="B143" s="14" t="str">
        <f>'[11]Cumulative Stats'!B127</f>
        <v>Oak</v>
      </c>
      <c r="C143" s="14">
        <f>'[11]Cumulative Stats'!C127</f>
        <v>0</v>
      </c>
      <c r="D143" s="14">
        <f>'[11]Cumulative Stats'!D127</f>
        <v>0</v>
      </c>
      <c r="E143" s="11">
        <f>IF(C143=0,0,D143/C143)</f>
        <v>0</v>
      </c>
      <c r="F143" s="14">
        <f>'[11]Cumulative Stats'!F127</f>
        <v>0</v>
      </c>
      <c r="G143" s="14">
        <f>'[11]Cumulative Stats'!G127</f>
        <v>0</v>
      </c>
      <c r="H143" s="14">
        <f>'[11]Cumulative Stats'!H127</f>
        <v>0</v>
      </c>
      <c r="I143" s="14">
        <f>IF(C143&gt;=PASSING!$B$1,1,0)</f>
        <v>0</v>
      </c>
    </row>
    <row r="144" spans="1:9">
      <c r="A144" t="str">
        <f>'[9]Cumulative Stats'!A126</f>
        <v>Conn</v>
      </c>
      <c r="B144" t="str">
        <f>'[9]Cumulative Stats'!B126</f>
        <v>NE</v>
      </c>
      <c r="C144">
        <f>'[9]Cumulative Stats'!C126</f>
        <v>0</v>
      </c>
      <c r="D144">
        <f>'[9]Cumulative Stats'!D126</f>
        <v>0</v>
      </c>
      <c r="E144" s="11">
        <f>IF(C144=0,0,D144/C144)</f>
        <v>0</v>
      </c>
      <c r="F144">
        <f>'[9]Cumulative Stats'!F126</f>
        <v>0</v>
      </c>
      <c r="G144">
        <f>'[9]Cumulative Stats'!G126</f>
        <v>0</v>
      </c>
      <c r="H144">
        <f>'[9]Cumulative Stats'!H126</f>
        <v>0</v>
      </c>
      <c r="I144" s="14">
        <f>IF(C144&gt;=PASSING!$B$1,1,0)</f>
        <v>0</v>
      </c>
    </row>
    <row r="145" spans="1:9">
      <c r="A145" s="14" t="str">
        <f>'[3]Cumulative Stats'!A129</f>
        <v>Corbett</v>
      </c>
      <c r="B145" s="14" t="str">
        <f>'[3]Cumulative Stats'!B129</f>
        <v>Cin</v>
      </c>
      <c r="C145" s="14">
        <f>'[3]Cumulative Stats'!C129</f>
        <v>0</v>
      </c>
      <c r="D145" s="14">
        <f>'[3]Cumulative Stats'!D129</f>
        <v>0</v>
      </c>
      <c r="E145" s="11">
        <f>IF(C145=0,0,D145/C145)</f>
        <v>0</v>
      </c>
      <c r="F145" s="14">
        <f>'[3]Cumulative Stats'!F129</f>
        <v>0</v>
      </c>
      <c r="G145" s="14">
        <f>'[3]Cumulative Stats'!G129</f>
        <v>0</v>
      </c>
      <c r="H145" s="14">
        <f>'[3]Cumulative Stats'!H129</f>
        <v>0</v>
      </c>
      <c r="I145" s="14">
        <f>IF(C145&gt;=PASSING!$B$1,1,0)</f>
        <v>0</v>
      </c>
    </row>
    <row r="146" spans="1:9">
      <c r="A146" s="14" t="str">
        <f>'[21]Cumulative Stats'!A125</f>
        <v>Craig</v>
      </c>
      <c r="B146" s="14" t="str">
        <f>'[21]Cumulative Stats'!B125</f>
        <v>Min</v>
      </c>
      <c r="C146" s="14">
        <f>'[21]Cumulative Stats'!C125</f>
        <v>0</v>
      </c>
      <c r="D146" s="14">
        <f>'[21]Cumulative Stats'!D125</f>
        <v>0</v>
      </c>
      <c r="E146" s="11">
        <f>IF(C146=0,0,D146/C146)</f>
        <v>0</v>
      </c>
      <c r="F146" s="14">
        <f>'[21]Cumulative Stats'!F125</f>
        <v>0</v>
      </c>
      <c r="G146" s="14">
        <f>'[21]Cumulative Stats'!G125</f>
        <v>0</v>
      </c>
      <c r="H146" s="14">
        <f>'[21]Cumulative Stats'!H125</f>
        <v>0</v>
      </c>
      <c r="I146" s="14">
        <f>IF(C146&gt;=PASSING!$B$1,1,0)</f>
        <v>0</v>
      </c>
    </row>
    <row r="147" spans="1:9">
      <c r="A147" s="14" t="str">
        <f>'[19]Cumulative Stats'!A125</f>
        <v>Culbreath</v>
      </c>
      <c r="B147" s="14" t="str">
        <f>'[19]Cumulative Stats'!B125</f>
        <v>GB</v>
      </c>
      <c r="C147" s="14">
        <f>'[19]Cumulative Stats'!C125</f>
        <v>0</v>
      </c>
      <c r="D147" s="14">
        <f>'[19]Cumulative Stats'!D125</f>
        <v>0</v>
      </c>
      <c r="E147" s="11">
        <f>IF(C147=0,0,D147/C147)</f>
        <v>0</v>
      </c>
      <c r="F147" s="14">
        <f>'[19]Cumulative Stats'!F125</f>
        <v>0</v>
      </c>
      <c r="G147" s="14">
        <f>'[19]Cumulative Stats'!G125</f>
        <v>0</v>
      </c>
      <c r="H147" s="14">
        <f>'[19]Cumulative Stats'!H125</f>
        <v>0</v>
      </c>
      <c r="I147" s="14">
        <f>IF(C147&gt;=PASSING!$B$1,1,0)</f>
        <v>0</v>
      </c>
    </row>
    <row r="148" spans="1:9">
      <c r="A148" s="14" t="str">
        <f>'[12]Cumulative Stats'!A126</f>
        <v>Deloplaine</v>
      </c>
      <c r="B148" s="14" t="s">
        <v>216</v>
      </c>
      <c r="C148" s="14">
        <f>'[12]Cumulative Stats'!C126</f>
        <v>0</v>
      </c>
      <c r="D148" s="14">
        <f>'[12]Cumulative Stats'!D126</f>
        <v>0</v>
      </c>
      <c r="E148" s="11">
        <f>IF(C148=0,0,D148/C148)</f>
        <v>0</v>
      </c>
      <c r="F148" s="14">
        <f>'[12]Cumulative Stats'!F126</f>
        <v>0</v>
      </c>
      <c r="G148" s="14">
        <f>'[12]Cumulative Stats'!G126</f>
        <v>0</v>
      </c>
      <c r="H148" s="14">
        <f>'[12]Cumulative Stats'!H126</f>
        <v>0</v>
      </c>
      <c r="I148" s="14">
        <f>IF(C148&gt;=PASSING!$B$1,1,0)</f>
        <v>0</v>
      </c>
    </row>
    <row r="149" spans="1:9">
      <c r="A149" s="14" t="str">
        <f>'[26]Cumulative Stats'!A126</f>
        <v>Downing</v>
      </c>
      <c r="B149" s="14" t="str">
        <f>'[26]Cumulative Stats'!B126</f>
        <v>SF</v>
      </c>
      <c r="C149" s="14">
        <f>'[26]Cumulative Stats'!C126</f>
        <v>0</v>
      </c>
      <c r="D149" s="14">
        <f>'[26]Cumulative Stats'!D126</f>
        <v>0</v>
      </c>
      <c r="E149" s="11">
        <f>IF(C149=0,0,D149/C149)</f>
        <v>0</v>
      </c>
      <c r="F149" s="14">
        <f>'[26]Cumulative Stats'!F126</f>
        <v>0</v>
      </c>
      <c r="G149" s="14">
        <f>'[26]Cumulative Stats'!G126</f>
        <v>0</v>
      </c>
      <c r="H149" s="14">
        <f>'[26]Cumulative Stats'!H126</f>
        <v>0</v>
      </c>
      <c r="I149" s="14">
        <f>IF(C149&gt;=PASSING!$B$1,1,0)</f>
        <v>0</v>
      </c>
    </row>
    <row r="150" spans="1:9">
      <c r="A150" s="14" t="str">
        <f>'[6]Cumulative Stats'!A129</f>
        <v>Duncan</v>
      </c>
      <c r="B150" s="14" t="str">
        <f>'[6]Cumulative Stats'!B129</f>
        <v>Hou</v>
      </c>
      <c r="C150" s="14">
        <f>'[6]Cumulative Stats'!C129</f>
        <v>0</v>
      </c>
      <c r="D150" s="14">
        <f>'[6]Cumulative Stats'!D129</f>
        <v>0</v>
      </c>
      <c r="E150" s="11">
        <f>IF(C150=0,0,D150/C150)</f>
        <v>0</v>
      </c>
      <c r="F150" s="14">
        <f>'[6]Cumulative Stats'!F129</f>
        <v>0</v>
      </c>
      <c r="G150" s="14">
        <f>'[6]Cumulative Stats'!G129</f>
        <v>0</v>
      </c>
      <c r="H150" s="14">
        <f>'[6]Cumulative Stats'!H129</f>
        <v>0</v>
      </c>
      <c r="I150" s="14">
        <f>IF(C150&gt;=PASSING!$B$1,1,0)</f>
        <v>0</v>
      </c>
    </row>
    <row r="151" spans="1:9">
      <c r="A151" s="14" t="str">
        <f>'[26]Cumulative Stats'!A127</f>
        <v>Ferrell</v>
      </c>
      <c r="B151" s="14" t="str">
        <f>'[26]Cumulative Stats'!B127</f>
        <v>SF</v>
      </c>
      <c r="C151" s="14">
        <f>'[26]Cumulative Stats'!C127</f>
        <v>0</v>
      </c>
      <c r="D151" s="14">
        <f>'[26]Cumulative Stats'!D127</f>
        <v>0</v>
      </c>
      <c r="E151" s="11">
        <f>IF(C151=0,0,D151/C151)</f>
        <v>0</v>
      </c>
      <c r="F151" s="14">
        <f>'[26]Cumulative Stats'!F127</f>
        <v>0</v>
      </c>
      <c r="G151" s="14">
        <f>'[26]Cumulative Stats'!G127</f>
        <v>0</v>
      </c>
      <c r="H151" s="14">
        <f>'[26]Cumulative Stats'!H127</f>
        <v>0</v>
      </c>
      <c r="I151" s="14">
        <f>IF(C151&gt;=PASSING!$B$1,1,0)</f>
        <v>0</v>
      </c>
    </row>
    <row r="152" spans="1:9">
      <c r="A152" t="str">
        <f>'[15]Cumulative Stats'!A125</f>
        <v>Fields</v>
      </c>
      <c r="B152" t="str">
        <f>'[15]Cumulative Stats'!B125</f>
        <v>Atl</v>
      </c>
      <c r="C152">
        <f>'[15]Cumulative Stats'!C125</f>
        <v>0</v>
      </c>
      <c r="D152">
        <f>'[15]Cumulative Stats'!D125</f>
        <v>0</v>
      </c>
      <c r="E152" s="11">
        <f>IF(C152=0,0,D152/C152)</f>
        <v>0</v>
      </c>
      <c r="F152">
        <f>'[15]Cumulative Stats'!F125</f>
        <v>0</v>
      </c>
      <c r="G152">
        <f>'[15]Cumulative Stats'!G125</f>
        <v>0</v>
      </c>
      <c r="H152">
        <f>'[15]Cumulative Stats'!H125</f>
        <v>0</v>
      </c>
      <c r="I152" s="14">
        <f>IF(C152&gt;=PASSING!$B$1,1,0)</f>
        <v>0</v>
      </c>
    </row>
    <row r="153" spans="1:9">
      <c r="A153" s="14" t="str">
        <f>'[2]Cumulative Stats'!A126</f>
        <v>Franckowiak</v>
      </c>
      <c r="B153" s="14" t="str">
        <f>'[2]Cumulative Stats'!B126</f>
        <v>Buf</v>
      </c>
      <c r="C153" s="14">
        <f>'[2]Cumulative Stats'!C126</f>
        <v>0</v>
      </c>
      <c r="D153" s="14">
        <f>'[2]Cumulative Stats'!D126</f>
        <v>0</v>
      </c>
      <c r="E153" s="11">
        <f>IF(C153=0,0,D153/C153)</f>
        <v>0</v>
      </c>
      <c r="F153" s="14">
        <f>'[2]Cumulative Stats'!F126</f>
        <v>0</v>
      </c>
      <c r="G153" s="14">
        <f>'[2]Cumulative Stats'!G126</f>
        <v>0</v>
      </c>
      <c r="H153" s="14">
        <f>'[2]Cumulative Stats'!H126</f>
        <v>0</v>
      </c>
      <c r="I153" s="14">
        <f>IF(C153&gt;=PASSING!$B$1,1,0)</f>
        <v>0</v>
      </c>
    </row>
    <row r="154" spans="1:9">
      <c r="A154" s="14" t="str">
        <f>'[16]Cumulative Stats'!A127</f>
        <v>Gaines</v>
      </c>
      <c r="B154" s="14" t="s">
        <v>229</v>
      </c>
      <c r="C154" s="14">
        <f>'[16]Cumulative Stats'!C127</f>
        <v>0</v>
      </c>
      <c r="D154" s="14">
        <f>'[16]Cumulative Stats'!D127</f>
        <v>0</v>
      </c>
      <c r="E154" s="11">
        <f>IF(C154=0,0,D154/C154)</f>
        <v>0</v>
      </c>
      <c r="F154" s="14">
        <f>'[16]Cumulative Stats'!F127</f>
        <v>0</v>
      </c>
      <c r="G154" s="14">
        <f>'[16]Cumulative Stats'!G127</f>
        <v>0</v>
      </c>
      <c r="H154" s="14">
        <f>'[16]Cumulative Stats'!H127</f>
        <v>0</v>
      </c>
      <c r="I154" s="14">
        <f>IF(C154&gt;=PASSING!$B$1,1,0)</f>
        <v>0</v>
      </c>
    </row>
    <row r="155" spans="1:9">
      <c r="A155" s="14" t="str">
        <f>'[10]Cumulative Stats'!A126</f>
        <v>Gaines</v>
      </c>
      <c r="B155" s="14" t="str">
        <f>'[10]Cumulative Stats'!B126</f>
        <v>NYJ</v>
      </c>
      <c r="C155" s="14">
        <f>'[10]Cumulative Stats'!C126</f>
        <v>0</v>
      </c>
      <c r="D155" s="14">
        <f>'[10]Cumulative Stats'!D126</f>
        <v>0</v>
      </c>
      <c r="E155" s="11">
        <f>IF(C155=0,0,D155/C155)</f>
        <v>0</v>
      </c>
      <c r="F155" s="14">
        <f>'[10]Cumulative Stats'!F126</f>
        <v>0</v>
      </c>
      <c r="G155" s="14">
        <f>'[10]Cumulative Stats'!G126</f>
        <v>0</v>
      </c>
      <c r="H155" s="14">
        <f>'[10]Cumulative Stats'!H126</f>
        <v>0</v>
      </c>
      <c r="I155" s="14">
        <f>IF(C155&gt;=PASSING!$B$1,1,0)</f>
        <v>0</v>
      </c>
    </row>
    <row r="156" spans="1:9">
      <c r="A156" s="14" t="str">
        <f>'[24]Cumulative Stats'!A133</f>
        <v>Giammona</v>
      </c>
      <c r="B156" s="14" t="str">
        <f>'[24]Cumulative Stats'!B133</f>
        <v>Phi</v>
      </c>
      <c r="C156" s="14">
        <f>'[24]Cumulative Stats'!C133</f>
        <v>0</v>
      </c>
      <c r="D156" s="14">
        <f>'[24]Cumulative Stats'!D133</f>
        <v>0</v>
      </c>
      <c r="E156" s="11">
        <f>IF(C156=0,0,D156/C156)</f>
        <v>0</v>
      </c>
      <c r="F156" s="14">
        <f>'[24]Cumulative Stats'!F133</f>
        <v>0</v>
      </c>
      <c r="G156" s="14">
        <f>'[24]Cumulative Stats'!G133</f>
        <v>0</v>
      </c>
      <c r="H156" s="14">
        <f>'[24]Cumulative Stats'!H133</f>
        <v>0</v>
      </c>
      <c r="I156" s="14">
        <f>IF(C156&gt;=PASSING!$B$1,1,0)</f>
        <v>0</v>
      </c>
    </row>
    <row r="157" spans="1:9">
      <c r="A157" t="str">
        <f>'[27]Cumulative Stats'!A126</f>
        <v>Giles</v>
      </c>
      <c r="B157" t="str">
        <f>'[27]Cumulative Stats'!B126</f>
        <v>TB</v>
      </c>
      <c r="C157">
        <f>'[27]Cumulative Stats'!C126</f>
        <v>0</v>
      </c>
      <c r="D157">
        <f>'[27]Cumulative Stats'!D126</f>
        <v>0</v>
      </c>
      <c r="E157" s="11">
        <f>IF(C157=0,0,D157/C157)</f>
        <v>0</v>
      </c>
      <c r="F157">
        <f>'[27]Cumulative Stats'!F126</f>
        <v>0</v>
      </c>
      <c r="G157">
        <f>'[27]Cumulative Stats'!G126</f>
        <v>0</v>
      </c>
      <c r="H157">
        <f>'[27]Cumulative Stats'!H126</f>
        <v>0</v>
      </c>
      <c r="I157" s="14">
        <f>IF(C157&gt;=PASSING!$B$1,1,0)</f>
        <v>0</v>
      </c>
    </row>
    <row r="158" spans="1:9">
      <c r="A158" t="str">
        <f>'[7]Cumulative Stats'!A127</f>
        <v>Green</v>
      </c>
      <c r="B158" t="str">
        <f>'[7]Cumulative Stats'!B127</f>
        <v>KC</v>
      </c>
      <c r="C158">
        <f>'[7]Cumulative Stats'!C127</f>
        <v>0</v>
      </c>
      <c r="D158">
        <f>'[7]Cumulative Stats'!D127</f>
        <v>0</v>
      </c>
      <c r="E158" s="11">
        <f>IF(C158=0,0,D158/C158)</f>
        <v>0</v>
      </c>
      <c r="F158">
        <f>'[7]Cumulative Stats'!F127</f>
        <v>0</v>
      </c>
      <c r="G158">
        <f>'[7]Cumulative Stats'!G127</f>
        <v>0</v>
      </c>
      <c r="H158">
        <f>'[7]Cumulative Stats'!H127</f>
        <v>0</v>
      </c>
      <c r="I158" s="14">
        <f>IF(C158&gt;=PASSING!$B$1,1,0)</f>
        <v>0</v>
      </c>
    </row>
    <row r="159" spans="1:9">
      <c r="A159" s="14" t="str">
        <f>'[19]Cumulative Stats'!A126</f>
        <v>Gueno</v>
      </c>
      <c r="B159" s="14" t="str">
        <f>'[19]Cumulative Stats'!B126</f>
        <v>GB</v>
      </c>
      <c r="C159" s="14">
        <f>'[19]Cumulative Stats'!C126</f>
        <v>0</v>
      </c>
      <c r="D159" s="14">
        <f>'[19]Cumulative Stats'!D126</f>
        <v>0</v>
      </c>
      <c r="E159" s="11">
        <f>IF(C159=0,0,D159/C159)</f>
        <v>0</v>
      </c>
      <c r="F159" s="14">
        <f>'[19]Cumulative Stats'!F126</f>
        <v>0</v>
      </c>
      <c r="G159" s="14">
        <f>'[19]Cumulative Stats'!G126</f>
        <v>0</v>
      </c>
      <c r="H159" s="14">
        <f>'[19]Cumulative Stats'!H126</f>
        <v>0</v>
      </c>
      <c r="I159" s="14">
        <f>IF(C159&gt;=PASSING!$B$1,1,0)</f>
        <v>0</v>
      </c>
    </row>
    <row r="160" spans="1:9">
      <c r="A160" s="14" t="str">
        <f>'[1]Cumulative Stats'!A127</f>
        <v>Hardeman</v>
      </c>
      <c r="B160" s="14" t="str">
        <f>'[1]Cumulative Stats'!B127</f>
        <v>Bal</v>
      </c>
      <c r="C160" s="14">
        <f>'[1]Cumulative Stats'!C127</f>
        <v>0</v>
      </c>
      <c r="D160" s="14">
        <f>'[1]Cumulative Stats'!D127</f>
        <v>0</v>
      </c>
      <c r="E160" s="11">
        <f>IF(C160=0,0,D160/C160)</f>
        <v>0</v>
      </c>
      <c r="F160" s="14">
        <f>'[1]Cumulative Stats'!F127</f>
        <v>0</v>
      </c>
      <c r="G160" s="14">
        <f>'[1]Cumulative Stats'!G127</f>
        <v>0</v>
      </c>
      <c r="H160" s="14">
        <f>'[1]Cumulative Stats'!H127</f>
        <v>0</v>
      </c>
      <c r="I160" s="14">
        <f>IF(C160&gt;=PASSING!$B$1,1,0)</f>
        <v>0</v>
      </c>
    </row>
    <row r="161" spans="1:9">
      <c r="A161" s="14" t="str">
        <f>'[22]Cumulative Stats'!A127</f>
        <v>Hardy</v>
      </c>
      <c r="B161" s="14" t="str">
        <f>'[22]Cumulative Stats'!B127</f>
        <v>NO</v>
      </c>
      <c r="C161" s="14">
        <f>'[22]Cumulative Stats'!C127</f>
        <v>0</v>
      </c>
      <c r="D161" s="14">
        <f>'[22]Cumulative Stats'!D127</f>
        <v>0</v>
      </c>
      <c r="E161" s="11">
        <f>IF(C161=0,0,D161/C161)</f>
        <v>0</v>
      </c>
      <c r="F161" s="14">
        <f>'[22]Cumulative Stats'!F127</f>
        <v>0</v>
      </c>
      <c r="G161" s="14">
        <f>'[22]Cumulative Stats'!G127</f>
        <v>0</v>
      </c>
      <c r="H161" s="14">
        <f>'[22]Cumulative Stats'!H127</f>
        <v>0</v>
      </c>
      <c r="I161" s="14">
        <f>IF(C161&gt;=PASSING!$B$1,1,0)</f>
        <v>0</v>
      </c>
    </row>
    <row r="162" spans="1:9">
      <c r="A162" t="str">
        <f>'[28]Cumulative Stats'!A128</f>
        <v>Harmon</v>
      </c>
      <c r="B162" t="str">
        <f>'[28]Cumulative Stats'!B128</f>
        <v>Was</v>
      </c>
      <c r="C162">
        <f>'[28]Cumulative Stats'!C128</f>
        <v>0</v>
      </c>
      <c r="D162">
        <f>'[28]Cumulative Stats'!D128</f>
        <v>0</v>
      </c>
      <c r="E162" s="11">
        <f>IF(C162=0,0,D162/C162)</f>
        <v>0</v>
      </c>
      <c r="F162">
        <f>'[28]Cumulative Stats'!F128</f>
        <v>0</v>
      </c>
      <c r="G162">
        <f>'[28]Cumulative Stats'!G128</f>
        <v>0</v>
      </c>
      <c r="H162">
        <f>'[28]Cumulative Stats'!H128</f>
        <v>0</v>
      </c>
      <c r="I162" s="14">
        <f>IF(C162&gt;=PASSING!$B$1,1,0)</f>
        <v>0</v>
      </c>
    </row>
    <row r="163" spans="1:9">
      <c r="A163" t="str">
        <f>'[25]Cumulative Stats'!A132</f>
        <v>Harrell</v>
      </c>
      <c r="B163" t="str">
        <f>'[25]Cumulative Stats'!B132</f>
        <v>StL</v>
      </c>
      <c r="C163">
        <f>'[25]Cumulative Stats'!C132</f>
        <v>0</v>
      </c>
      <c r="D163">
        <f>'[25]Cumulative Stats'!D132</f>
        <v>0</v>
      </c>
      <c r="E163" s="11">
        <f>IF(C163=0,0,D163/C163)</f>
        <v>0</v>
      </c>
      <c r="F163">
        <f>'[25]Cumulative Stats'!F132</f>
        <v>0</v>
      </c>
      <c r="G163">
        <f>'[25]Cumulative Stats'!G132</f>
        <v>0</v>
      </c>
      <c r="H163">
        <f>'[25]Cumulative Stats'!H132</f>
        <v>0</v>
      </c>
      <c r="I163" s="14">
        <f>IF(C163&gt;=PASSING!$B$1,1,0)</f>
        <v>0</v>
      </c>
    </row>
    <row r="164" spans="1:9">
      <c r="A164" s="14" t="str">
        <f>'[11]Cumulative Stats'!A128</f>
        <v>Hart</v>
      </c>
      <c r="B164" s="14" t="str">
        <f>'[11]Cumulative Stats'!B128</f>
        <v>Oak</v>
      </c>
      <c r="C164" s="14">
        <f>'[11]Cumulative Stats'!C128</f>
        <v>0</v>
      </c>
      <c r="D164" s="14">
        <f>'[11]Cumulative Stats'!D128</f>
        <v>0</v>
      </c>
      <c r="E164" s="11">
        <f>IF(C164=0,0,D164/C164)</f>
        <v>0</v>
      </c>
      <c r="F164" s="14">
        <f>'[11]Cumulative Stats'!F128</f>
        <v>0</v>
      </c>
      <c r="G164" s="14">
        <f>'[11]Cumulative Stats'!G128</f>
        <v>0</v>
      </c>
      <c r="H164" s="14">
        <f>'[11]Cumulative Stats'!H128</f>
        <v>0</v>
      </c>
      <c r="I164" s="14">
        <f>IF(C164&gt;=PASSING!$B$1,1,0)</f>
        <v>0</v>
      </c>
    </row>
    <row r="165" spans="1:9">
      <c r="A165" s="14" t="str">
        <f>'[22]Cumulative Stats'!A128</f>
        <v>Holmes</v>
      </c>
      <c r="B165" s="14" t="str">
        <f>'[22]Cumulative Stats'!B128</f>
        <v>NO</v>
      </c>
      <c r="C165" s="14">
        <f>'[22]Cumulative Stats'!C128</f>
        <v>0</v>
      </c>
      <c r="D165" s="14">
        <f>'[22]Cumulative Stats'!D128</f>
        <v>0</v>
      </c>
      <c r="E165" s="11">
        <f>IF(C165=0,0,D165/C165)</f>
        <v>0</v>
      </c>
      <c r="F165" s="14">
        <f>'[22]Cumulative Stats'!F128</f>
        <v>0</v>
      </c>
      <c r="G165" s="14">
        <f>'[22]Cumulative Stats'!G128</f>
        <v>0</v>
      </c>
      <c r="H165" s="14">
        <f>'[22]Cumulative Stats'!H128</f>
        <v>0</v>
      </c>
      <c r="I165" s="14">
        <f>IF(C165&gt;=PASSING!$B$1,1,0)</f>
        <v>0</v>
      </c>
    </row>
    <row r="166" spans="1:9">
      <c r="A166" s="14" t="str">
        <f>'[2]Cumulative Stats'!A127</f>
        <v>Hooks</v>
      </c>
      <c r="B166" s="14" t="str">
        <f>'[2]Cumulative Stats'!B127</f>
        <v>Buf</v>
      </c>
      <c r="C166" s="14">
        <f>'[2]Cumulative Stats'!C127</f>
        <v>0</v>
      </c>
      <c r="D166" s="14">
        <f>'[2]Cumulative Stats'!D127</f>
        <v>0</v>
      </c>
      <c r="E166" s="11">
        <f>IF(C166=0,0,D166/C166)</f>
        <v>0</v>
      </c>
      <c r="F166" s="14">
        <f>'[2]Cumulative Stats'!F127</f>
        <v>0</v>
      </c>
      <c r="G166" s="14">
        <f>'[2]Cumulative Stats'!G127</f>
        <v>0</v>
      </c>
      <c r="H166" s="14">
        <f>'[2]Cumulative Stats'!H127</f>
        <v>0</v>
      </c>
      <c r="I166" s="14">
        <f>IF(C166&gt;=PASSING!$B$1,1,0)</f>
        <v>0</v>
      </c>
    </row>
    <row r="167" spans="1:9">
      <c r="A167" s="14" t="str">
        <f>'[13]Cumulative Stats'!A134</f>
        <v>Horn</v>
      </c>
      <c r="B167" s="14" t="str">
        <f>'[13]Cumulative Stats'!B134</f>
        <v>SD</v>
      </c>
      <c r="C167" s="14">
        <f>'[13]Cumulative Stats'!C134</f>
        <v>0</v>
      </c>
      <c r="D167" s="14">
        <f>'[13]Cumulative Stats'!D134</f>
        <v>0</v>
      </c>
      <c r="E167" s="11">
        <f>IF(C167=0,0,D167/C167)</f>
        <v>0</v>
      </c>
      <c r="F167" s="14">
        <f>'[13]Cumulative Stats'!F134</f>
        <v>0</v>
      </c>
      <c r="G167" s="14">
        <f>'[13]Cumulative Stats'!G134</f>
        <v>0</v>
      </c>
      <c r="H167" s="14">
        <f>'[13]Cumulative Stats'!H134</f>
        <v>0</v>
      </c>
      <c r="I167" s="14">
        <f>IF(C167&gt;=PASSING!$B$1,1,0)</f>
        <v>0</v>
      </c>
    </row>
    <row r="168" spans="1:9">
      <c r="A168" s="14" t="str">
        <f>'[26]Cumulative Stats'!A129</f>
        <v>Hughes</v>
      </c>
      <c r="B168" s="14" t="str">
        <f>'[26]Cumulative Stats'!B129</f>
        <v>SF</v>
      </c>
      <c r="C168" s="14">
        <f>'[26]Cumulative Stats'!C129</f>
        <v>0</v>
      </c>
      <c r="D168" s="14">
        <f>'[26]Cumulative Stats'!D129</f>
        <v>0</v>
      </c>
      <c r="E168" s="11">
        <f>IF(C168=0,0,D168/C168)</f>
        <v>0</v>
      </c>
      <c r="F168" s="14">
        <f>'[26]Cumulative Stats'!F129</f>
        <v>0</v>
      </c>
      <c r="G168" s="14">
        <f>'[26]Cumulative Stats'!G129</f>
        <v>0</v>
      </c>
      <c r="H168" s="14">
        <f>'[26]Cumulative Stats'!H129</f>
        <v>0</v>
      </c>
      <c r="I168" s="14">
        <f>IF(C168&gt;=PASSING!$B$1,1,0)</f>
        <v>0</v>
      </c>
    </row>
    <row r="169" spans="1:9">
      <c r="A169" s="14" t="str">
        <f>'[18]Cumulative Stats'!A131</f>
        <v>Hunter</v>
      </c>
      <c r="B169" s="14" t="str">
        <f>'[18]Cumulative Stats'!B131</f>
        <v>Det</v>
      </c>
      <c r="C169" s="14">
        <f>'[18]Cumulative Stats'!C131</f>
        <v>0</v>
      </c>
      <c r="D169" s="14">
        <f>'[18]Cumulative Stats'!D131</f>
        <v>0</v>
      </c>
      <c r="E169" s="11">
        <f>IF(C169=0,0,D169/C169)</f>
        <v>0</v>
      </c>
      <c r="F169" s="14">
        <f>'[18]Cumulative Stats'!F131</f>
        <v>0</v>
      </c>
      <c r="G169" s="14">
        <f>'[18]Cumulative Stats'!G131</f>
        <v>0</v>
      </c>
      <c r="H169" s="14">
        <f>'[18]Cumulative Stats'!H131</f>
        <v>0</v>
      </c>
      <c r="I169" s="14">
        <f>IF(C169&gt;=PASSING!$B$1,1,0)</f>
        <v>0</v>
      </c>
    </row>
    <row r="170" spans="1:9">
      <c r="A170" s="14" t="str">
        <f>'[2]Cumulative Stats'!A128</f>
        <v>Hutchinson</v>
      </c>
      <c r="B170" s="14" t="str">
        <f>'[2]Cumulative Stats'!B128</f>
        <v>Buf</v>
      </c>
      <c r="C170" s="14">
        <f>'[2]Cumulative Stats'!C128</f>
        <v>0</v>
      </c>
      <c r="D170" s="14">
        <f>'[2]Cumulative Stats'!D128</f>
        <v>0</v>
      </c>
      <c r="E170" s="11">
        <f>IF(C170=0,0,D170/C170)</f>
        <v>0</v>
      </c>
      <c r="F170" s="14">
        <f>'[2]Cumulative Stats'!F128</f>
        <v>0</v>
      </c>
      <c r="G170" s="14">
        <f>'[2]Cumulative Stats'!G128</f>
        <v>0</v>
      </c>
      <c r="H170" s="14">
        <f>'[2]Cumulative Stats'!H128</f>
        <v>0</v>
      </c>
      <c r="I170" s="14">
        <f>IF(C170&gt;=PASSING!$B$1,1,0)</f>
        <v>0</v>
      </c>
    </row>
    <row r="171" spans="1:9">
      <c r="A171" s="14" t="str">
        <f>'[4]Cumulative Stats'!A126</f>
        <v>Jackson</v>
      </c>
      <c r="B171" s="14" t="str">
        <f>'[4]Cumulative Stats'!B126</f>
        <v>Cle</v>
      </c>
      <c r="C171" s="14">
        <f>'[4]Cumulative Stats'!C126</f>
        <v>0</v>
      </c>
      <c r="D171" s="14">
        <f>'[4]Cumulative Stats'!D126</f>
        <v>0</v>
      </c>
      <c r="E171" s="11">
        <f>IF(C171=0,0,D171/C171)</f>
        <v>0</v>
      </c>
      <c r="F171" s="14">
        <f>'[4]Cumulative Stats'!F126</f>
        <v>0</v>
      </c>
      <c r="G171" s="14">
        <f>'[4]Cumulative Stats'!G126</f>
        <v>0</v>
      </c>
      <c r="H171" s="14">
        <f>'[4]Cumulative Stats'!H126</f>
        <v>0</v>
      </c>
      <c r="I171" s="14">
        <f>IF(C171&gt;=PASSING!$B$1,1,0)</f>
        <v>0</v>
      </c>
    </row>
    <row r="172" spans="1:9">
      <c r="A172" t="str">
        <f>'[19]Cumulative Stats'!A128</f>
        <v>Johnson,E</v>
      </c>
      <c r="B172" t="str">
        <f>'[19]Cumulative Stats'!B128</f>
        <v>GB</v>
      </c>
      <c r="C172">
        <f>'[19]Cumulative Stats'!C128</f>
        <v>0</v>
      </c>
      <c r="D172">
        <f>'[19]Cumulative Stats'!D128</f>
        <v>0</v>
      </c>
      <c r="E172" s="11">
        <f>IF(C172=0,0,D172/C172)</f>
        <v>0</v>
      </c>
      <c r="F172">
        <f>'[19]Cumulative Stats'!F128</f>
        <v>0</v>
      </c>
      <c r="G172">
        <f>'[19]Cumulative Stats'!G128</f>
        <v>0</v>
      </c>
      <c r="H172">
        <f>'[19]Cumulative Stats'!H128</f>
        <v>0</v>
      </c>
      <c r="I172" s="14">
        <f>IF(C172&gt;=PASSING!$B$1,1,0)</f>
        <v>0</v>
      </c>
    </row>
    <row r="173" spans="1:9">
      <c r="A173" s="14" t="str">
        <f>'[21]Cumulative Stats'!A126</f>
        <v>Kellar</v>
      </c>
      <c r="B173" s="14" t="str">
        <f>'[21]Cumulative Stats'!B126</f>
        <v>Min</v>
      </c>
      <c r="C173" s="14">
        <f>'[21]Cumulative Stats'!C126</f>
        <v>0</v>
      </c>
      <c r="D173" s="14">
        <f>'[21]Cumulative Stats'!D126</f>
        <v>0</v>
      </c>
      <c r="E173" s="11">
        <f>IF(C173=0,0,D173/C173)</f>
        <v>0</v>
      </c>
      <c r="F173" s="14">
        <f>'[21]Cumulative Stats'!F126</f>
        <v>0</v>
      </c>
      <c r="G173" s="14">
        <f>'[21]Cumulative Stats'!G126</f>
        <v>0</v>
      </c>
      <c r="H173" s="14">
        <f>'[21]Cumulative Stats'!H126</f>
        <v>0</v>
      </c>
      <c r="I173" s="14">
        <f>IF(C173&gt;=PASSING!$B$1,1,0)</f>
        <v>0</v>
      </c>
    </row>
    <row r="174" spans="1:9">
      <c r="A174" s="14" t="str">
        <f>'[13]Cumulative Stats'!A135</f>
        <v>Klein</v>
      </c>
      <c r="B174" s="14" t="str">
        <f>'[13]Cumulative Stats'!B135</f>
        <v>SD</v>
      </c>
      <c r="C174" s="14">
        <f>'[13]Cumulative Stats'!C135</f>
        <v>0</v>
      </c>
      <c r="D174" s="14">
        <f>'[13]Cumulative Stats'!D135</f>
        <v>0</v>
      </c>
      <c r="E174" s="11">
        <f>IF(C174=0,0,D174/C174)</f>
        <v>0</v>
      </c>
      <c r="F174" s="14">
        <f>'[13]Cumulative Stats'!F135</f>
        <v>0</v>
      </c>
      <c r="G174" s="14">
        <f>'[13]Cumulative Stats'!G135</f>
        <v>0</v>
      </c>
      <c r="H174" s="14">
        <f>'[13]Cumulative Stats'!H135</f>
        <v>0</v>
      </c>
      <c r="I174" s="14">
        <f>IF(C174&gt;=PASSING!$B$1,1,0)</f>
        <v>0</v>
      </c>
    </row>
    <row r="175" spans="1:9">
      <c r="A175" s="14" t="str">
        <f>'[19]Cumulative Stats'!A129</f>
        <v>Landers</v>
      </c>
      <c r="B175" s="14" t="str">
        <f>'[19]Cumulative Stats'!B129</f>
        <v>GB</v>
      </c>
      <c r="C175" s="14">
        <f>'[19]Cumulative Stats'!C129</f>
        <v>0</v>
      </c>
      <c r="D175" s="14">
        <f>'[19]Cumulative Stats'!D129</f>
        <v>0</v>
      </c>
      <c r="E175" s="11">
        <f>IF(C175=0,0,D175/C175)</f>
        <v>0</v>
      </c>
      <c r="F175" s="14">
        <f>'[19]Cumulative Stats'!F129</f>
        <v>0</v>
      </c>
      <c r="G175" s="14">
        <f>'[19]Cumulative Stats'!G129</f>
        <v>0</v>
      </c>
      <c r="H175" s="14">
        <f>'[19]Cumulative Stats'!H129</f>
        <v>0</v>
      </c>
      <c r="I175" s="14">
        <f>IF(C175&gt;=PASSING!$B$1,1,0)</f>
        <v>0</v>
      </c>
    </row>
    <row r="176" spans="1:9">
      <c r="A176" s="14" t="str">
        <f>'[16]Cumulative Stats'!A128</f>
        <v>Latta</v>
      </c>
      <c r="B176" s="14" t="str">
        <f>'[16]Cumulative Stats'!B128</f>
        <v>Chi</v>
      </c>
      <c r="C176" s="14">
        <f>'[16]Cumulative Stats'!C128</f>
        <v>0</v>
      </c>
      <c r="D176" s="14">
        <f>'[16]Cumulative Stats'!D128</f>
        <v>0</v>
      </c>
      <c r="E176" s="11">
        <f>IF(C176=0,0,D176/C176)</f>
        <v>0</v>
      </c>
      <c r="F176" s="14">
        <f>'[16]Cumulative Stats'!F128</f>
        <v>0</v>
      </c>
      <c r="G176" s="14">
        <f>'[16]Cumulative Stats'!G128</f>
        <v>0</v>
      </c>
      <c r="H176" s="14">
        <f>'[16]Cumulative Stats'!H128</f>
        <v>0</v>
      </c>
      <c r="I176" s="14">
        <f>IF(C176&gt;=PASSING!$B$1,1,0)</f>
        <v>0</v>
      </c>
    </row>
    <row r="177" spans="1:9">
      <c r="A177" s="14" t="str">
        <f>'[17]Cumulative Stats'!A129</f>
        <v>Lawless</v>
      </c>
      <c r="B177" s="14" t="str">
        <f>'[17]Cumulative Stats'!B129</f>
        <v>Dal</v>
      </c>
      <c r="C177" s="14">
        <f>'[17]Cumulative Stats'!C129</f>
        <v>0</v>
      </c>
      <c r="D177" s="14">
        <f>'[17]Cumulative Stats'!D129</f>
        <v>0</v>
      </c>
      <c r="E177" s="11">
        <f>IF(C177=0,0,D177/C177)</f>
        <v>0</v>
      </c>
      <c r="F177" s="14">
        <f>'[17]Cumulative Stats'!F129</f>
        <v>0</v>
      </c>
      <c r="G177" s="14">
        <f>'[17]Cumulative Stats'!G129</f>
        <v>0</v>
      </c>
      <c r="H177" s="14">
        <f>'[17]Cumulative Stats'!H129</f>
        <v>0</v>
      </c>
      <c r="I177" s="14">
        <f>IF(C177&gt;=PASSING!$B$1,1,0)</f>
        <v>0</v>
      </c>
    </row>
    <row r="178" spans="1:9">
      <c r="A178" s="14" t="str">
        <f>'[19]Cumulative Stats'!A130</f>
        <v>Lofton</v>
      </c>
      <c r="B178" s="14" t="str">
        <f>'[19]Cumulative Stats'!B130</f>
        <v>GB</v>
      </c>
      <c r="C178" s="14">
        <f>'[19]Cumulative Stats'!C130</f>
        <v>0</v>
      </c>
      <c r="D178" s="14">
        <f>'[19]Cumulative Stats'!D130</f>
        <v>0</v>
      </c>
      <c r="E178" s="11">
        <f>IF(C178=0,0,D178/C178)</f>
        <v>0</v>
      </c>
      <c r="F178" s="14">
        <f>'[19]Cumulative Stats'!F130</f>
        <v>0</v>
      </c>
      <c r="G178" s="14">
        <f>'[19]Cumulative Stats'!G130</f>
        <v>0</v>
      </c>
      <c r="H178" s="14">
        <f>'[19]Cumulative Stats'!H130</f>
        <v>0</v>
      </c>
      <c r="I178" s="14">
        <f>IF(C178&gt;=PASSING!$B$1,1,0)</f>
        <v>0</v>
      </c>
    </row>
    <row r="179" spans="1:9">
      <c r="A179" s="14" t="str">
        <f>'[23]Cumulative Stats'!A128</f>
        <v>Marion</v>
      </c>
      <c r="B179" s="14" t="str">
        <f>'[23]Cumulative Stats'!B128</f>
        <v>NYG</v>
      </c>
      <c r="C179" s="14">
        <f>'[23]Cumulative Stats'!C128</f>
        <v>0</v>
      </c>
      <c r="D179" s="14">
        <f>'[23]Cumulative Stats'!D128</f>
        <v>0</v>
      </c>
      <c r="E179" s="11">
        <f>IF(C179=0,0,D179/C179)</f>
        <v>0</v>
      </c>
      <c r="F179" s="14">
        <f>'[23]Cumulative Stats'!F128</f>
        <v>0</v>
      </c>
      <c r="G179" s="14">
        <f>'[23]Cumulative Stats'!G128</f>
        <v>0</v>
      </c>
      <c r="H179" s="14">
        <f>'[23]Cumulative Stats'!H128</f>
        <v>0</v>
      </c>
      <c r="I179" s="14">
        <f>IF(C179&gt;=PASSING!$B$1,1,0)</f>
        <v>0</v>
      </c>
    </row>
    <row r="180" spans="1:9">
      <c r="A180" s="14" t="str">
        <f>'[11]Cumulative Stats'!A129</f>
        <v>Mason</v>
      </c>
      <c r="B180" s="14" t="str">
        <f>'[11]Cumulative Stats'!B129</f>
        <v>Oak</v>
      </c>
      <c r="C180" s="14">
        <f>'[11]Cumulative Stats'!C129</f>
        <v>0</v>
      </c>
      <c r="D180" s="14">
        <f>'[11]Cumulative Stats'!D129</f>
        <v>0</v>
      </c>
      <c r="E180" s="11">
        <f>IF(C180=0,0,D180/C180)</f>
        <v>0</v>
      </c>
      <c r="F180" s="14">
        <f>'[11]Cumulative Stats'!F129</f>
        <v>0</v>
      </c>
      <c r="G180" s="14">
        <f>'[11]Cumulative Stats'!G129</f>
        <v>0</v>
      </c>
      <c r="H180" s="14">
        <f>'[11]Cumulative Stats'!H129</f>
        <v>0</v>
      </c>
      <c r="I180" s="14">
        <f>IF(C180&gt;=PASSING!$B$1,1,0)</f>
        <v>0</v>
      </c>
    </row>
    <row r="181" spans="1:9">
      <c r="A181" s="78" t="s">
        <v>249</v>
      </c>
      <c r="B181" s="14" t="s">
        <v>220</v>
      </c>
      <c r="C181" s="14">
        <f>+$C$278</f>
        <v>0</v>
      </c>
      <c r="D181" s="14">
        <f>+$D$278</f>
        <v>0</v>
      </c>
      <c r="E181" s="11">
        <f>IF(C181=0,0,D181/C181)</f>
        <v>0</v>
      </c>
      <c r="F181" s="14">
        <f>+$F$278</f>
        <v>0</v>
      </c>
      <c r="G181" s="14">
        <f>+$G$278</f>
        <v>0</v>
      </c>
      <c r="H181" s="14">
        <f>+$H$278</f>
        <v>0</v>
      </c>
      <c r="I181" s="14">
        <f>IF(C181&gt;=PASSING!$B$1,1,0)</f>
        <v>0</v>
      </c>
    </row>
    <row r="182" spans="1:9">
      <c r="A182" s="14" t="str">
        <f>'[21]Cumulative Stats'!A127</f>
        <v>McClanahan</v>
      </c>
      <c r="B182" s="14" t="str">
        <f>'[21]Cumulative Stats'!B127</f>
        <v>Min</v>
      </c>
      <c r="C182" s="14">
        <f>'[21]Cumulative Stats'!C127</f>
        <v>0</v>
      </c>
      <c r="D182" s="14">
        <f>'[21]Cumulative Stats'!D127</f>
        <v>0</v>
      </c>
      <c r="E182" s="11">
        <f>IF(C182=0,0,D182/C182)</f>
        <v>0</v>
      </c>
      <c r="F182" s="14">
        <f>'[21]Cumulative Stats'!F127</f>
        <v>0</v>
      </c>
      <c r="G182" s="14">
        <f>'[21]Cumulative Stats'!G127</f>
        <v>0</v>
      </c>
      <c r="H182" s="14">
        <f>'[21]Cumulative Stats'!H127</f>
        <v>0</v>
      </c>
      <c r="I182" s="14">
        <f>IF(C182&gt;=PASSING!$B$1,1,0)</f>
        <v>0</v>
      </c>
    </row>
    <row r="183" spans="1:9">
      <c r="A183" s="14" t="str">
        <f>'[18]Cumulative Stats'!A133</f>
        <v>McGee</v>
      </c>
      <c r="B183" s="14" t="str">
        <f>'[18]Cumulative Stats'!B133</f>
        <v>Det</v>
      </c>
      <c r="C183" s="14">
        <f>'[18]Cumulative Stats'!C133</f>
        <v>0</v>
      </c>
      <c r="D183" s="14">
        <f>'[18]Cumulative Stats'!D133</f>
        <v>0</v>
      </c>
      <c r="E183" s="11">
        <f>IF(C183=0,0,D183/C183)</f>
        <v>0</v>
      </c>
      <c r="F183" s="14">
        <f>'[18]Cumulative Stats'!F133</f>
        <v>0</v>
      </c>
      <c r="G183" s="14">
        <f>'[18]Cumulative Stats'!G133</f>
        <v>0</v>
      </c>
      <c r="H183" s="14">
        <f>'[18]Cumulative Stats'!H133</f>
        <v>0</v>
      </c>
      <c r="I183" s="14">
        <f>IF(C183&gt;=PASSING!$B$1,1,0)</f>
        <v>0</v>
      </c>
    </row>
    <row r="184" spans="1:9">
      <c r="A184" s="14" t="str">
        <f>'[19]Cumulative Stats'!A131</f>
        <v>McGeorge</v>
      </c>
      <c r="B184" s="14" t="str">
        <f>'[19]Cumulative Stats'!B131</f>
        <v>GB</v>
      </c>
      <c r="C184" s="14">
        <f>'[19]Cumulative Stats'!C131</f>
        <v>0</v>
      </c>
      <c r="D184" s="14">
        <f>'[19]Cumulative Stats'!D131</f>
        <v>0</v>
      </c>
      <c r="E184" s="11">
        <f>IF(C184=0,0,D184/C184)</f>
        <v>0</v>
      </c>
      <c r="F184" s="14">
        <f>'[19]Cumulative Stats'!F131</f>
        <v>0</v>
      </c>
      <c r="G184" s="14">
        <f>'[19]Cumulative Stats'!G131</f>
        <v>0</v>
      </c>
      <c r="H184" s="14">
        <f>'[19]Cumulative Stats'!H131</f>
        <v>0</v>
      </c>
      <c r="I184" s="14">
        <f>IF(C184&gt;=PASSING!$B$1,1,0)</f>
        <v>0</v>
      </c>
    </row>
    <row r="185" spans="1:9">
      <c r="A185" s="14" t="str">
        <f>'[7]Cumulative Stats'!A129</f>
        <v>McKnight</v>
      </c>
      <c r="B185" s="14" t="str">
        <f>'[7]Cumulative Stats'!B129</f>
        <v>KC</v>
      </c>
      <c r="C185" s="14">
        <f>'[7]Cumulative Stats'!C129</f>
        <v>0</v>
      </c>
      <c r="D185" s="14">
        <f>'[7]Cumulative Stats'!D129</f>
        <v>0</v>
      </c>
      <c r="E185" s="11">
        <f>IF(C185=0,0,D185/C185)</f>
        <v>0</v>
      </c>
      <c r="F185" s="14">
        <f>'[7]Cumulative Stats'!F129</f>
        <v>0</v>
      </c>
      <c r="G185" s="14">
        <f>'[7]Cumulative Stats'!G129</f>
        <v>0</v>
      </c>
      <c r="H185" s="14">
        <f>'[7]Cumulative Stats'!H129</f>
        <v>0</v>
      </c>
      <c r="I185" s="14">
        <f>IF(C185&gt;=PASSING!$B$1,1,0)</f>
        <v>0</v>
      </c>
    </row>
    <row r="186" spans="1:9">
      <c r="A186" s="14" t="str">
        <f>'[19]Cumulative Stats'!A132</f>
        <v>Middleton</v>
      </c>
      <c r="B186" s="14" t="str">
        <f>'[19]Cumulative Stats'!B132</f>
        <v>GB</v>
      </c>
      <c r="C186" s="14">
        <f>'[19]Cumulative Stats'!C132</f>
        <v>0</v>
      </c>
      <c r="D186" s="14">
        <f>'[19]Cumulative Stats'!D132</f>
        <v>0</v>
      </c>
      <c r="E186" s="11">
        <f>IF(C186=0,0,D186/C186)</f>
        <v>0</v>
      </c>
      <c r="F186" s="14">
        <f>'[19]Cumulative Stats'!F132</f>
        <v>0</v>
      </c>
      <c r="G186" s="14">
        <f>'[19]Cumulative Stats'!G132</f>
        <v>0</v>
      </c>
      <c r="H186" s="14">
        <f>'[19]Cumulative Stats'!H132</f>
        <v>0</v>
      </c>
      <c r="I186" s="14">
        <f>IF(C186&gt;=PASSING!$B$1,1,0)</f>
        <v>0</v>
      </c>
    </row>
    <row r="187" spans="1:9">
      <c r="A187" s="14" t="str">
        <f>'[13]Cumulative Stats'!A137</f>
        <v>Middleton</v>
      </c>
      <c r="B187" s="14" t="str">
        <f>'[13]Cumulative Stats'!B137</f>
        <v>SD</v>
      </c>
      <c r="C187" s="14">
        <f>'[13]Cumulative Stats'!C137</f>
        <v>0</v>
      </c>
      <c r="D187" s="14">
        <f>'[13]Cumulative Stats'!D137</f>
        <v>0</v>
      </c>
      <c r="E187" s="11">
        <f>IF(C187=0,0,D187/C187)</f>
        <v>0</v>
      </c>
      <c r="F187" s="14">
        <f>'[13]Cumulative Stats'!F137</f>
        <v>0</v>
      </c>
      <c r="G187" s="14">
        <f>'[13]Cumulative Stats'!G137</f>
        <v>0</v>
      </c>
      <c r="H187" s="14">
        <f>'[13]Cumulative Stats'!H137</f>
        <v>0</v>
      </c>
      <c r="I187" s="14">
        <f>IF(C187&gt;=PASSING!$B$1,1,0)</f>
        <v>0</v>
      </c>
    </row>
    <row r="188" spans="1:9">
      <c r="A188" t="str">
        <f>'[2]Cumulative Stats'!A130</f>
        <v>Miller</v>
      </c>
      <c r="B188" t="str">
        <f>'[2]Cumulative Stats'!B130</f>
        <v>Buf</v>
      </c>
      <c r="C188">
        <f>'[2]Cumulative Stats'!C130</f>
        <v>0</v>
      </c>
      <c r="D188">
        <f>'[2]Cumulative Stats'!D130</f>
        <v>0</v>
      </c>
      <c r="E188" s="11">
        <f>IF(C188=0,0,D188/C188)</f>
        <v>0</v>
      </c>
      <c r="F188">
        <f>'[2]Cumulative Stats'!F130</f>
        <v>0</v>
      </c>
      <c r="G188">
        <f>'[2]Cumulative Stats'!G130</f>
        <v>0</v>
      </c>
      <c r="H188">
        <f>'[2]Cumulative Stats'!H130</f>
        <v>0</v>
      </c>
      <c r="I188" s="14">
        <f>IF(C188&gt;=PASSING!$B$1,1,0)</f>
        <v>0</v>
      </c>
    </row>
    <row r="189" spans="1:9">
      <c r="A189" s="14" t="str">
        <f>'[15]Cumulative Stats'!A128</f>
        <v>Mitchell</v>
      </c>
      <c r="B189" s="14" t="str">
        <f>'[15]Cumulative Stats'!B128</f>
        <v>Atl</v>
      </c>
      <c r="C189" s="14">
        <f>'[15]Cumulative Stats'!C128</f>
        <v>0</v>
      </c>
      <c r="D189" s="14">
        <f>'[15]Cumulative Stats'!D128</f>
        <v>0</v>
      </c>
      <c r="E189" s="11">
        <f>IF(C189=0,0,D189/C189)</f>
        <v>0</v>
      </c>
      <c r="F189" s="14">
        <f>'[15]Cumulative Stats'!F128</f>
        <v>0</v>
      </c>
      <c r="G189" s="14">
        <f>'[15]Cumulative Stats'!G128</f>
        <v>0</v>
      </c>
      <c r="H189" s="14">
        <f>'[15]Cumulative Stats'!H128</f>
        <v>0</v>
      </c>
      <c r="I189" s="14">
        <f>IF(C189&gt;=PASSING!$B$1,1,0)</f>
        <v>0</v>
      </c>
    </row>
    <row r="190" spans="1:9">
      <c r="A190" s="14" t="str">
        <f>'[23]Cumulative Stats'!A129</f>
        <v>Moorehead</v>
      </c>
      <c r="B190" s="14" t="str">
        <f>'[23]Cumulative Stats'!B129</f>
        <v>NYG</v>
      </c>
      <c r="C190" s="14">
        <f>'[23]Cumulative Stats'!C129</f>
        <v>0</v>
      </c>
      <c r="D190" s="14">
        <f>'[23]Cumulative Stats'!D129</f>
        <v>0</v>
      </c>
      <c r="E190" s="11">
        <f>IF(C190=0,0,D190/C190)</f>
        <v>0</v>
      </c>
      <c r="F190" s="14">
        <f>'[23]Cumulative Stats'!F129</f>
        <v>0</v>
      </c>
      <c r="G190" s="14">
        <f>'[23]Cumulative Stats'!G129</f>
        <v>0</v>
      </c>
      <c r="H190" s="14">
        <f>'[23]Cumulative Stats'!H129</f>
        <v>0</v>
      </c>
      <c r="I190" s="14">
        <f>IF(C190&gt;=PASSING!$B$1,1,0)</f>
        <v>0</v>
      </c>
    </row>
    <row r="191" spans="1:9">
      <c r="A191" s="14" t="str">
        <f>'[9]Cumulative Stats'!A129</f>
        <v>Morgan</v>
      </c>
      <c r="B191" s="14" t="str">
        <f>'[9]Cumulative Stats'!B129</f>
        <v>NE</v>
      </c>
      <c r="C191" s="14">
        <f>'[9]Cumulative Stats'!C129</f>
        <v>0</v>
      </c>
      <c r="D191" s="14">
        <f>'[9]Cumulative Stats'!D129</f>
        <v>0</v>
      </c>
      <c r="E191" s="11">
        <f>IF(C191=0,0,D191/C191)</f>
        <v>0</v>
      </c>
      <c r="F191" s="14">
        <f>'[9]Cumulative Stats'!F129</f>
        <v>0</v>
      </c>
      <c r="G191" s="14">
        <f>'[9]Cumulative Stats'!G129</f>
        <v>0</v>
      </c>
      <c r="H191" s="14">
        <f>'[9]Cumulative Stats'!H129</f>
        <v>0</v>
      </c>
      <c r="I191" s="14">
        <f>IF(C191&gt;=PASSING!$B$1,1,0)</f>
        <v>0</v>
      </c>
    </row>
    <row r="192" spans="1:9">
      <c r="A192" t="str">
        <f>'[25]Cumulative Stats'!A135</f>
        <v>Morris</v>
      </c>
      <c r="B192" t="str">
        <f>'[25]Cumulative Stats'!B135</f>
        <v>StL</v>
      </c>
      <c r="C192">
        <f>'[25]Cumulative Stats'!C135</f>
        <v>0</v>
      </c>
      <c r="D192">
        <f>'[25]Cumulative Stats'!D135</f>
        <v>0</v>
      </c>
      <c r="E192" s="11">
        <f>IF(C192=0,0,D192/C192)</f>
        <v>0</v>
      </c>
      <c r="F192">
        <f>'[25]Cumulative Stats'!F135</f>
        <v>0</v>
      </c>
      <c r="G192">
        <f>'[25]Cumulative Stats'!G135</f>
        <v>0</v>
      </c>
      <c r="H192">
        <f>'[25]Cumulative Stats'!H135</f>
        <v>0</v>
      </c>
      <c r="I192" s="14">
        <f>IF(C192&gt;=PASSING!$B$1,1,0)</f>
        <v>0</v>
      </c>
    </row>
    <row r="193" spans="1:9">
      <c r="A193" s="14" t="str">
        <f>'[1]Cumulative Stats'!A130</f>
        <v>Morrison</v>
      </c>
      <c r="B193" s="14" t="str">
        <f>'[1]Cumulative Stats'!B130</f>
        <v>Bal</v>
      </c>
      <c r="C193" s="14">
        <f>'[1]Cumulative Stats'!C130</f>
        <v>0</v>
      </c>
      <c r="D193" s="14">
        <f>'[1]Cumulative Stats'!D130</f>
        <v>0</v>
      </c>
      <c r="E193" s="11">
        <f>IF(C193=0,0,D193/C193)</f>
        <v>0</v>
      </c>
      <c r="F193" s="14">
        <f>'[1]Cumulative Stats'!F130</f>
        <v>0</v>
      </c>
      <c r="G193" s="14">
        <f>'[1]Cumulative Stats'!G130</f>
        <v>0</v>
      </c>
      <c r="H193" s="14">
        <f>'[1]Cumulative Stats'!H130</f>
        <v>0</v>
      </c>
      <c r="I193" s="14">
        <f>IF(C193&gt;=PASSING!$B$1,1,0)</f>
        <v>0</v>
      </c>
    </row>
    <row r="194" spans="1:9">
      <c r="A194" s="14" t="str">
        <f>'[12]Cumulative Stats'!A128</f>
        <v>Moser</v>
      </c>
      <c r="B194" s="17" t="str">
        <f>'[12]Cumulative Stats'!B128</f>
        <v>Pit</v>
      </c>
      <c r="C194" s="14">
        <f>'[12]Cumulative Stats'!C128</f>
        <v>0</v>
      </c>
      <c r="D194" s="14">
        <f>'[12]Cumulative Stats'!D128</f>
        <v>0</v>
      </c>
      <c r="E194" s="11">
        <f>IF(C194=0,0,D194/C194)</f>
        <v>0</v>
      </c>
      <c r="F194" s="14">
        <f>'[12]Cumulative Stats'!F128</f>
        <v>0</v>
      </c>
      <c r="G194" s="14">
        <f>'[12]Cumulative Stats'!G128</f>
        <v>0</v>
      </c>
      <c r="H194" s="14">
        <f>'[12]Cumulative Stats'!H128</f>
        <v>0</v>
      </c>
      <c r="I194" s="14">
        <f>IF(C194&gt;=PASSING!$B$1,1,0)</f>
        <v>0</v>
      </c>
    </row>
    <row r="195" spans="1:9">
      <c r="A195" s="14" t="str">
        <f>'[16]Cumulative Stats'!A130</f>
        <v>Muckensturm</v>
      </c>
      <c r="B195" s="14" t="str">
        <f>'[16]Cumulative Stats'!B130</f>
        <v>Chi</v>
      </c>
      <c r="C195" s="14">
        <f>'[16]Cumulative Stats'!C130</f>
        <v>0</v>
      </c>
      <c r="D195" s="14">
        <f>'[16]Cumulative Stats'!D130</f>
        <v>0</v>
      </c>
      <c r="E195" s="11">
        <f>IF(C195=0,0,D195/C195)</f>
        <v>0</v>
      </c>
      <c r="F195" s="14">
        <f>'[16]Cumulative Stats'!F130</f>
        <v>0</v>
      </c>
      <c r="G195" s="14">
        <f>'[16]Cumulative Stats'!G130</f>
        <v>0</v>
      </c>
      <c r="H195" s="14">
        <f>'[16]Cumulative Stats'!H130</f>
        <v>0</v>
      </c>
      <c r="I195" s="14">
        <f>IF(C195&gt;=PASSING!$B$1,1,0)</f>
        <v>0</v>
      </c>
    </row>
    <row r="196" spans="1:9">
      <c r="A196" t="str">
        <f>'[25]Cumulative Stats'!A136</f>
        <v>Nelson</v>
      </c>
      <c r="B196" t="str">
        <f>'[25]Cumulative Stats'!B136</f>
        <v>StL</v>
      </c>
      <c r="C196">
        <f>'[25]Cumulative Stats'!C136</f>
        <v>0</v>
      </c>
      <c r="D196">
        <f>'[25]Cumulative Stats'!D136</f>
        <v>0</v>
      </c>
      <c r="E196" s="11">
        <f>IF(C196=0,0,D196/C196)</f>
        <v>0</v>
      </c>
      <c r="F196">
        <f>'[25]Cumulative Stats'!F136</f>
        <v>0</v>
      </c>
      <c r="G196">
        <f>'[25]Cumulative Stats'!G136</f>
        <v>0</v>
      </c>
      <c r="H196">
        <f>'[25]Cumulative Stats'!H136</f>
        <v>0</v>
      </c>
      <c r="I196" s="14">
        <f>IF(C196&gt;=PASSING!$B$1,1,0)</f>
        <v>0</v>
      </c>
    </row>
    <row r="197" spans="1:9">
      <c r="A197" s="14" t="str">
        <f>'[1]Cumulative Stats'!A131</f>
        <v>O'Dell</v>
      </c>
      <c r="B197" s="14" t="str">
        <f>'[1]Cumulative Stats'!B131</f>
        <v>Bal</v>
      </c>
      <c r="C197" s="14">
        <f>'[1]Cumulative Stats'!C131</f>
        <v>0</v>
      </c>
      <c r="D197" s="14">
        <f>'[1]Cumulative Stats'!D131</f>
        <v>0</v>
      </c>
      <c r="E197" s="11">
        <f>IF(C197=0,0,D197/C197)</f>
        <v>0</v>
      </c>
      <c r="F197" s="14">
        <f>'[1]Cumulative Stats'!F131</f>
        <v>0</v>
      </c>
      <c r="G197" s="14">
        <f>'[1]Cumulative Stats'!G131</f>
        <v>0</v>
      </c>
      <c r="H197" s="14">
        <f>'[1]Cumulative Stats'!H131</f>
        <v>0</v>
      </c>
      <c r="I197" s="14">
        <f>IF(C197&gt;=PASSING!$B$1,1,0)</f>
        <v>0</v>
      </c>
    </row>
    <row r="198" spans="1:9">
      <c r="A198" t="str">
        <f>'[27]Cumulative Stats'!A130</f>
        <v>Obradovich</v>
      </c>
      <c r="B198" t="str">
        <f>'[27]Cumulative Stats'!B130</f>
        <v>TB</v>
      </c>
      <c r="C198">
        <f>'[27]Cumulative Stats'!C130</f>
        <v>0</v>
      </c>
      <c r="D198">
        <f>'[27]Cumulative Stats'!D130</f>
        <v>0</v>
      </c>
      <c r="E198" s="11">
        <f>IF(C198=0,0,D198/C198)</f>
        <v>0</v>
      </c>
      <c r="F198">
        <f>'[27]Cumulative Stats'!F130</f>
        <v>0</v>
      </c>
      <c r="G198">
        <f>'[27]Cumulative Stats'!G130</f>
        <v>0</v>
      </c>
      <c r="H198">
        <f>'[27]Cumulative Stats'!H130</f>
        <v>0</v>
      </c>
      <c r="I198" s="14">
        <f>IF(C198&gt;=PASSING!$B$1,1,0)</f>
        <v>0</v>
      </c>
    </row>
    <row r="199" spans="1:9">
      <c r="A199" t="str">
        <f>'[5]Cumulative Stats'!A127</f>
        <v>Pane</v>
      </c>
      <c r="B199" t="str">
        <f>'[5]Cumulative Stats'!B127</f>
        <v>Den</v>
      </c>
      <c r="C199">
        <f>'[5]Cumulative Stats'!C127</f>
        <v>0</v>
      </c>
      <c r="D199">
        <f>'[5]Cumulative Stats'!D127</f>
        <v>0</v>
      </c>
      <c r="E199" s="11">
        <f>IF(C199=0,0,D199/C199)</f>
        <v>0</v>
      </c>
      <c r="F199">
        <f>'[5]Cumulative Stats'!F127</f>
        <v>0</v>
      </c>
      <c r="G199">
        <f>'[5]Cumulative Stats'!G127</f>
        <v>0</v>
      </c>
      <c r="H199">
        <f>'[5]Cumulative Stats'!H127</f>
        <v>0</v>
      </c>
      <c r="I199" s="14">
        <f>IF(C199&gt;=PASSING!$B$1,1,0)</f>
        <v>0</v>
      </c>
    </row>
    <row r="200" spans="1:9">
      <c r="A200" s="14" t="str">
        <f>'[7]Cumulative Stats'!A131</f>
        <v>Paul</v>
      </c>
      <c r="B200" s="14" t="str">
        <f>'[7]Cumulative Stats'!B131</f>
        <v>KC</v>
      </c>
      <c r="C200" s="14">
        <f>'[7]Cumulative Stats'!C131</f>
        <v>0</v>
      </c>
      <c r="D200" s="14">
        <f>'[7]Cumulative Stats'!D131</f>
        <v>0</v>
      </c>
      <c r="E200" s="11">
        <f>IF(C200=0,0,D200/C200)</f>
        <v>0</v>
      </c>
      <c r="F200" s="14">
        <f>'[7]Cumulative Stats'!F131</f>
        <v>0</v>
      </c>
      <c r="G200" s="14">
        <f>'[7]Cumulative Stats'!G131</f>
        <v>0</v>
      </c>
      <c r="H200" s="14">
        <f>'[7]Cumulative Stats'!H131</f>
        <v>0</v>
      </c>
      <c r="I200" s="14">
        <f>IF(C200&gt;=PASSING!$B$1,1,0)</f>
        <v>0</v>
      </c>
    </row>
    <row r="201" spans="1:9">
      <c r="A201" s="14" t="str">
        <f>'[6]Cumulative Stats'!A131</f>
        <v>Poole</v>
      </c>
      <c r="B201" s="14" t="str">
        <f>'[6]Cumulative Stats'!B131</f>
        <v>Hou</v>
      </c>
      <c r="C201" s="14">
        <f>'[6]Cumulative Stats'!C131</f>
        <v>0</v>
      </c>
      <c r="D201" s="14">
        <f>'[6]Cumulative Stats'!D131</f>
        <v>0</v>
      </c>
      <c r="E201" s="11">
        <f>IF(C201=0,0,D201/C201)</f>
        <v>0</v>
      </c>
      <c r="F201" s="14">
        <f>'[6]Cumulative Stats'!F131</f>
        <v>0</v>
      </c>
      <c r="G201" s="14">
        <f>'[6]Cumulative Stats'!G131</f>
        <v>0</v>
      </c>
      <c r="H201" s="14">
        <f>'[6]Cumulative Stats'!H131</f>
        <v>0</v>
      </c>
      <c r="I201" s="14">
        <f>IF(C201&gt;=PASSING!$B$1,1,0)</f>
        <v>0</v>
      </c>
    </row>
    <row r="202" spans="1:9">
      <c r="A202" t="str">
        <f>'[2]Cumulative Stats'!A133</f>
        <v>Powell</v>
      </c>
      <c r="B202" t="str">
        <f>'[2]Cumulative Stats'!B133</f>
        <v>Buf</v>
      </c>
      <c r="C202">
        <f>'[2]Cumulative Stats'!C133</f>
        <v>0</v>
      </c>
      <c r="D202">
        <f>'[2]Cumulative Stats'!D133</f>
        <v>0</v>
      </c>
      <c r="E202" s="11">
        <f>IF(C202=0,0,D202/C202)</f>
        <v>0</v>
      </c>
      <c r="F202">
        <f>'[2]Cumulative Stats'!F133</f>
        <v>0</v>
      </c>
      <c r="G202">
        <f>'[2]Cumulative Stats'!G133</f>
        <v>0</v>
      </c>
      <c r="H202">
        <f>'[2]Cumulative Stats'!H133</f>
        <v>0</v>
      </c>
      <c r="I202" s="14">
        <f>IF(C202&gt;=PASSING!$B$1,1,0)</f>
        <v>0</v>
      </c>
    </row>
    <row r="203" spans="1:9">
      <c r="A203" s="14" t="str">
        <f>'[13]Cumulative Stats'!A139</f>
        <v>Preston</v>
      </c>
      <c r="B203" s="14" t="str">
        <f>'[13]Cumulative Stats'!B139</f>
        <v>SD</v>
      </c>
      <c r="C203" s="14">
        <f>'[13]Cumulative Stats'!C139</f>
        <v>0</v>
      </c>
      <c r="D203" s="14">
        <f>'[13]Cumulative Stats'!D139</f>
        <v>0</v>
      </c>
      <c r="E203" s="11">
        <f>IF(C203=0,0,D203/C203)</f>
        <v>0</v>
      </c>
      <c r="F203" s="14">
        <f>'[13]Cumulative Stats'!F139</f>
        <v>0</v>
      </c>
      <c r="G203" s="14">
        <f>'[13]Cumulative Stats'!G139</f>
        <v>0</v>
      </c>
      <c r="H203" s="14">
        <f>'[13]Cumulative Stats'!H139</f>
        <v>0</v>
      </c>
      <c r="I203" s="14">
        <f>IF(C203&gt;=PASSING!$B$1,1,0)</f>
        <v>0</v>
      </c>
    </row>
    <row r="204" spans="1:9">
      <c r="A204" s="14" t="str">
        <f>'[4]Cumulative Stats'!A128</f>
        <v>Pruitt,G</v>
      </c>
      <c r="B204" s="14" t="str">
        <f>'[4]Cumulative Stats'!B128</f>
        <v>Cle</v>
      </c>
      <c r="C204" s="14">
        <f>'[4]Cumulative Stats'!C128</f>
        <v>0</v>
      </c>
      <c r="D204" s="14">
        <f>'[4]Cumulative Stats'!D128</f>
        <v>0</v>
      </c>
      <c r="E204" s="11">
        <f>IF(C204=0,0,D204/C204)</f>
        <v>0</v>
      </c>
      <c r="F204" s="14">
        <f>'[4]Cumulative Stats'!F128</f>
        <v>0</v>
      </c>
      <c r="G204" s="14">
        <f>'[4]Cumulative Stats'!G128</f>
        <v>0</v>
      </c>
      <c r="H204" s="14">
        <f>'[4]Cumulative Stats'!H128</f>
        <v>0</v>
      </c>
      <c r="I204" s="14">
        <f>IF(C204&gt;=PASSING!$B$1,1,0)</f>
        <v>0</v>
      </c>
    </row>
    <row r="205" spans="1:9">
      <c r="A205" s="14" t="str">
        <f>'[26]Cumulative Stats'!A132</f>
        <v>Quillan</v>
      </c>
      <c r="B205" s="14" t="str">
        <f>'[26]Cumulative Stats'!B132</f>
        <v>SF</v>
      </c>
      <c r="C205" s="14">
        <f>'[26]Cumulative Stats'!C132</f>
        <v>0</v>
      </c>
      <c r="D205" s="14">
        <f>'[26]Cumulative Stats'!D132</f>
        <v>0</v>
      </c>
      <c r="E205" s="11">
        <f>IF(C205=0,0,D205/C205)</f>
        <v>0</v>
      </c>
      <c r="F205" s="14">
        <f>'[26]Cumulative Stats'!F132</f>
        <v>0</v>
      </c>
      <c r="G205" s="14">
        <f>'[26]Cumulative Stats'!G132</f>
        <v>0</v>
      </c>
      <c r="H205" s="14">
        <f>'[26]Cumulative Stats'!H132</f>
        <v>0</v>
      </c>
      <c r="I205" s="14">
        <f>IF(C205&gt;=PASSING!$B$1,1,0)</f>
        <v>0</v>
      </c>
    </row>
    <row r="206" spans="1:9">
      <c r="A206" s="14" t="str">
        <f>'[22]Cumulative Stats'!A130</f>
        <v>Rice</v>
      </c>
      <c r="B206" s="14" t="str">
        <f>'[22]Cumulative Stats'!B130</f>
        <v>NO</v>
      </c>
      <c r="C206" s="14">
        <f>'[22]Cumulative Stats'!C130</f>
        <v>0</v>
      </c>
      <c r="D206" s="14">
        <f>'[22]Cumulative Stats'!D130</f>
        <v>0</v>
      </c>
      <c r="E206" s="11">
        <f>IF(C206=0,0,D206/C206)</f>
        <v>0</v>
      </c>
      <c r="F206" s="14">
        <f>'[22]Cumulative Stats'!F130</f>
        <v>0</v>
      </c>
      <c r="G206" s="14">
        <f>'[22]Cumulative Stats'!G130</f>
        <v>0</v>
      </c>
      <c r="H206" s="14">
        <f>'[22]Cumulative Stats'!H130</f>
        <v>0</v>
      </c>
      <c r="I206" s="14">
        <f>IF(C206&gt;=PASSING!$B$1,1,0)</f>
        <v>0</v>
      </c>
    </row>
    <row r="207" spans="1:9">
      <c r="A207" s="14" t="str">
        <f>'[4]Cumulative Stats'!A129</f>
        <v>Rich</v>
      </c>
      <c r="B207" s="14" t="s">
        <v>250</v>
      </c>
      <c r="C207" s="14">
        <f>'[4]Cumulative Stats'!C129</f>
        <v>0</v>
      </c>
      <c r="D207" s="14">
        <f>'[4]Cumulative Stats'!D129</f>
        <v>0</v>
      </c>
      <c r="E207" s="11">
        <f>IF(C207=0,0,D207/C207)</f>
        <v>0</v>
      </c>
      <c r="F207" s="14">
        <f>'[4]Cumulative Stats'!F129</f>
        <v>0</v>
      </c>
      <c r="G207" s="14">
        <f>'[4]Cumulative Stats'!G129</f>
        <v>0</v>
      </c>
      <c r="H207" s="14">
        <f>'[4]Cumulative Stats'!H129</f>
        <v>0</v>
      </c>
      <c r="I207" s="14">
        <f>IF(C207&gt;=PASSING!$B$1,1,0)</f>
        <v>0</v>
      </c>
    </row>
    <row r="208" spans="1:9">
      <c r="A208" s="14" t="str">
        <f>'[11]Cumulative Stats'!A132</f>
        <v>Russell</v>
      </c>
      <c r="B208" s="14" t="str">
        <f>'[11]Cumulative Stats'!B132</f>
        <v>Oak</v>
      </c>
      <c r="C208" s="14">
        <f>'[11]Cumulative Stats'!C132</f>
        <v>0</v>
      </c>
      <c r="D208" s="14">
        <f>'[11]Cumulative Stats'!D132</f>
        <v>0</v>
      </c>
      <c r="E208" s="11">
        <f>IF(C208=0,0,D208/C208)</f>
        <v>0</v>
      </c>
      <c r="F208" s="14">
        <f>'[11]Cumulative Stats'!F132</f>
        <v>0</v>
      </c>
      <c r="G208" s="14">
        <f>'[11]Cumulative Stats'!G132</f>
        <v>0</v>
      </c>
      <c r="H208" s="14">
        <f>'[11]Cumulative Stats'!H132</f>
        <v>0</v>
      </c>
      <c r="I208" s="14">
        <f>IF(C208&gt;=PASSING!$B$1,1,0)</f>
        <v>0</v>
      </c>
    </row>
    <row r="209" spans="1:9">
      <c r="A209" s="14" t="str">
        <f>'[19]Cumulative Stats'!A134</f>
        <v>Sampson</v>
      </c>
      <c r="B209" s="14" t="str">
        <f>'[19]Cumulative Stats'!B134</f>
        <v>GB</v>
      </c>
      <c r="C209" s="14">
        <f>'[19]Cumulative Stats'!C134</f>
        <v>0</v>
      </c>
      <c r="D209" s="14">
        <f>'[19]Cumulative Stats'!D134</f>
        <v>0</v>
      </c>
      <c r="E209" s="11">
        <f>IF(C209=0,0,D209/C209)</f>
        <v>0</v>
      </c>
      <c r="F209" s="14">
        <f>'[19]Cumulative Stats'!F134</f>
        <v>0</v>
      </c>
      <c r="G209" s="14">
        <f>'[19]Cumulative Stats'!G134</f>
        <v>0</v>
      </c>
      <c r="H209" s="14">
        <f>'[19]Cumulative Stats'!H134</f>
        <v>0</v>
      </c>
      <c r="I209" s="14">
        <f>IF(C209&gt;=PASSING!$B$1,1,0)</f>
        <v>0</v>
      </c>
    </row>
    <row r="210" spans="1:9">
      <c r="A210" s="14" t="str">
        <f>'[10]Cumulative Stats'!A129</f>
        <v>Schroy</v>
      </c>
      <c r="B210" s="14" t="str">
        <f>'[10]Cumulative Stats'!B129</f>
        <v>NYJ</v>
      </c>
      <c r="C210" s="14">
        <f>'[10]Cumulative Stats'!C129</f>
        <v>0</v>
      </c>
      <c r="D210" s="14">
        <f>'[10]Cumulative Stats'!D129</f>
        <v>0</v>
      </c>
      <c r="E210" s="11">
        <f>IF(C210=0,0,D210/C210)</f>
        <v>0</v>
      </c>
      <c r="F210" s="14">
        <f>'[10]Cumulative Stats'!F129</f>
        <v>0</v>
      </c>
      <c r="G210" s="14">
        <f>'[10]Cumulative Stats'!G129</f>
        <v>0</v>
      </c>
      <c r="H210" s="14">
        <f>'[10]Cumulative Stats'!H129</f>
        <v>0</v>
      </c>
      <c r="I210" s="14">
        <f>IF(C210&gt;=PASSING!$B$1,1,0)</f>
        <v>0</v>
      </c>
    </row>
    <row r="211" spans="1:9">
      <c r="A211" s="14" t="str">
        <f>'[5]Cumulative Stats'!A130</f>
        <v>Schultz</v>
      </c>
      <c r="B211" s="14" t="str">
        <f>'[5]Cumulative Stats'!B130</f>
        <v>Den</v>
      </c>
      <c r="C211" s="14">
        <f>'[5]Cumulative Stats'!C130</f>
        <v>0</v>
      </c>
      <c r="D211" s="14">
        <f>'[5]Cumulative Stats'!D130</f>
        <v>0</v>
      </c>
      <c r="E211" s="11">
        <f>IF(C211=0,0,D211/C211)</f>
        <v>0</v>
      </c>
      <c r="F211" s="14">
        <f>'[5]Cumulative Stats'!F130</f>
        <v>0</v>
      </c>
      <c r="G211" s="14">
        <f>'[5]Cumulative Stats'!G130</f>
        <v>0</v>
      </c>
      <c r="H211" s="14">
        <f>'[5]Cumulative Stats'!H130</f>
        <v>0</v>
      </c>
      <c r="I211" s="14">
        <f>IF(C211&gt;=PASSING!$B$1,1,0)</f>
        <v>0</v>
      </c>
    </row>
    <row r="212" spans="1:9">
      <c r="A212" s="14" t="str">
        <f>'[18]Cumulative Stats'!A134</f>
        <v>Scott</v>
      </c>
      <c r="B212" s="14" t="str">
        <f>'[18]Cumulative Stats'!B134</f>
        <v>Det</v>
      </c>
      <c r="C212" s="14">
        <f>'[18]Cumulative Stats'!C134</f>
        <v>0</v>
      </c>
      <c r="D212" s="14">
        <f>'[18]Cumulative Stats'!D134</f>
        <v>0</v>
      </c>
      <c r="E212" s="11">
        <f>IF(C212=0,0,D212/C212)</f>
        <v>0</v>
      </c>
      <c r="F212" s="14">
        <f>'[18]Cumulative Stats'!F134</f>
        <v>0</v>
      </c>
      <c r="G212" s="14">
        <f>'[18]Cumulative Stats'!G134</f>
        <v>0</v>
      </c>
      <c r="H212" s="14">
        <f>'[18]Cumulative Stats'!H134</f>
        <v>0</v>
      </c>
      <c r="I212" s="14">
        <f>IF(C212&gt;=PASSING!$B$1,1,0)</f>
        <v>0</v>
      </c>
    </row>
    <row r="213" spans="1:9">
      <c r="A213" s="14" t="str">
        <f>'[10]Cumulative Stats'!A130</f>
        <v>Shuler</v>
      </c>
      <c r="B213" s="14" t="str">
        <f>'[10]Cumulative Stats'!B130</f>
        <v>NYJ</v>
      </c>
      <c r="C213" s="14">
        <f>'[10]Cumulative Stats'!C130</f>
        <v>0</v>
      </c>
      <c r="D213" s="14">
        <f>'[10]Cumulative Stats'!D130</f>
        <v>0</v>
      </c>
      <c r="E213" s="11">
        <f>IF(C213=0,0,D213/C213)</f>
        <v>0</v>
      </c>
      <c r="F213" s="14">
        <f>'[10]Cumulative Stats'!F130</f>
        <v>0</v>
      </c>
      <c r="G213" s="14">
        <f>'[10]Cumulative Stats'!G130</f>
        <v>0</v>
      </c>
      <c r="H213" s="14">
        <f>'[10]Cumulative Stats'!H130</f>
        <v>0</v>
      </c>
      <c r="I213" s="14">
        <f>IF(C213&gt;=PASSING!$B$1,1,0)</f>
        <v>0</v>
      </c>
    </row>
    <row r="214" spans="1:9">
      <c r="A214" s="14" t="str">
        <f>'[13]Cumulative Stats'!A141</f>
        <v>Slater</v>
      </c>
      <c r="B214" s="14" t="str">
        <f>'[13]Cumulative Stats'!B141</f>
        <v>SD</v>
      </c>
      <c r="C214" s="14">
        <f>'[13]Cumulative Stats'!C141</f>
        <v>0</v>
      </c>
      <c r="D214" s="14">
        <f>'[13]Cumulative Stats'!D141</f>
        <v>0</v>
      </c>
      <c r="E214" s="11">
        <f>IF(C214=0,0,D214/C214)</f>
        <v>0</v>
      </c>
      <c r="F214" s="14">
        <f>'[13]Cumulative Stats'!F141</f>
        <v>0</v>
      </c>
      <c r="G214" s="14">
        <f>'[13]Cumulative Stats'!G141</f>
        <v>0</v>
      </c>
      <c r="H214" s="14">
        <f>'[13]Cumulative Stats'!H141</f>
        <v>0</v>
      </c>
      <c r="I214" s="14">
        <f>IF(C214&gt;=PASSING!$B$1,1,0)</f>
        <v>0</v>
      </c>
    </row>
    <row r="215" spans="1:9">
      <c r="A215" s="14" t="str">
        <f>'[19]Cumulative Stats'!A135</f>
        <v>Smith</v>
      </c>
      <c r="B215" s="14" t="str">
        <f>'[19]Cumulative Stats'!B135</f>
        <v>GB</v>
      </c>
      <c r="C215" s="14">
        <f>'[19]Cumulative Stats'!C135</f>
        <v>0</v>
      </c>
      <c r="D215" s="14">
        <f>'[19]Cumulative Stats'!D135</f>
        <v>0</v>
      </c>
      <c r="E215" s="11">
        <f>IF(C215=0,0,D215/C215)</f>
        <v>0</v>
      </c>
      <c r="F215" s="14">
        <f>'[19]Cumulative Stats'!F135</f>
        <v>0</v>
      </c>
      <c r="G215" s="14">
        <f>'[19]Cumulative Stats'!G135</f>
        <v>0</v>
      </c>
      <c r="H215" s="14">
        <f>'[19]Cumulative Stats'!H135</f>
        <v>0</v>
      </c>
      <c r="I215" s="14">
        <f>IF(C215&gt;=PASSING!$B$1,1,0)</f>
        <v>0</v>
      </c>
    </row>
    <row r="216" spans="1:9">
      <c r="A216" s="14" t="str">
        <f>'[12]Cumulative Stats'!A130</f>
        <v>Smith</v>
      </c>
      <c r="B216" s="14" t="str">
        <f>'[12]Cumulative Stats'!B130</f>
        <v>Pit</v>
      </c>
      <c r="C216" s="14">
        <f>'[12]Cumulative Stats'!C130</f>
        <v>0</v>
      </c>
      <c r="D216" s="14">
        <f>'[12]Cumulative Stats'!D130</f>
        <v>0</v>
      </c>
      <c r="E216" s="11">
        <f>IF(C216=0,0,D216/C216)</f>
        <v>0</v>
      </c>
      <c r="F216" s="14">
        <f>'[12]Cumulative Stats'!F130</f>
        <v>0</v>
      </c>
      <c r="G216" s="14">
        <f>'[12]Cumulative Stats'!G130</f>
        <v>0</v>
      </c>
      <c r="H216" s="14">
        <f>'[12]Cumulative Stats'!H130</f>
        <v>0</v>
      </c>
      <c r="I216" s="14">
        <f>IF(C216&gt;=PASSING!$B$1,1,0)</f>
        <v>0</v>
      </c>
    </row>
    <row r="217" spans="1:9">
      <c r="A217" t="str">
        <f>'[28]Cumulative Stats'!A130</f>
        <v>Smith</v>
      </c>
      <c r="B217" t="s">
        <v>245</v>
      </c>
      <c r="C217">
        <f>'[28]Cumulative Stats'!C130</f>
        <v>0</v>
      </c>
      <c r="D217">
        <f>'[28]Cumulative Stats'!D130</f>
        <v>0</v>
      </c>
      <c r="E217" s="11">
        <f>IF(C217=0,0,D217/C217)</f>
        <v>0</v>
      </c>
      <c r="F217">
        <f>'[28]Cumulative Stats'!F130</f>
        <v>0</v>
      </c>
      <c r="G217">
        <f>'[28]Cumulative Stats'!G130</f>
        <v>0</v>
      </c>
      <c r="H217">
        <f>'[28]Cumulative Stats'!H130</f>
        <v>0</v>
      </c>
      <c r="I217" s="14">
        <f>IF(C217&gt;=PASSING!$B$1,1,0)</f>
        <v>0</v>
      </c>
    </row>
    <row r="218" spans="1:9">
      <c r="A218" s="14" t="str">
        <f>'[20]Cumulative Stats'!A133</f>
        <v>Smith,D</v>
      </c>
      <c r="B218" s="14" t="str">
        <f>'[20]Cumulative Stats'!B133</f>
        <v>LA</v>
      </c>
      <c r="C218" s="14">
        <f>'[20]Cumulative Stats'!C133</f>
        <v>0</v>
      </c>
      <c r="D218" s="14">
        <f>'[20]Cumulative Stats'!D133</f>
        <v>0</v>
      </c>
      <c r="E218" s="11">
        <f>IF(C218=0,0,D218/C218)</f>
        <v>0</v>
      </c>
      <c r="F218" s="14">
        <f>'[20]Cumulative Stats'!F133</f>
        <v>0</v>
      </c>
      <c r="G218" s="14">
        <f>'[20]Cumulative Stats'!G133</f>
        <v>0</v>
      </c>
      <c r="H218" s="14">
        <f>'[20]Cumulative Stats'!H133</f>
        <v>0</v>
      </c>
      <c r="I218" s="14">
        <f>IF(C218&gt;=PASSING!$B$1,1,0)</f>
        <v>0</v>
      </c>
    </row>
    <row r="219" spans="1:9">
      <c r="A219" s="14" t="str">
        <f>'[16]Cumulative Stats'!A133</f>
        <v>Spivey</v>
      </c>
      <c r="B219" s="14" t="str">
        <f>'[16]Cumulative Stats'!B133</f>
        <v>Chi</v>
      </c>
      <c r="C219" s="14">
        <f>'[16]Cumulative Stats'!C133</f>
        <v>0</v>
      </c>
      <c r="D219" s="14">
        <f>'[16]Cumulative Stats'!D133</f>
        <v>0</v>
      </c>
      <c r="E219" s="11">
        <f>IF(C219=0,0,D219/C219)</f>
        <v>0</v>
      </c>
      <c r="F219" s="14">
        <f>'[16]Cumulative Stats'!F133</f>
        <v>0</v>
      </c>
      <c r="G219" s="14">
        <f>'[16]Cumulative Stats'!G133</f>
        <v>0</v>
      </c>
      <c r="H219" s="14">
        <f>'[16]Cumulative Stats'!H133</f>
        <v>0</v>
      </c>
      <c r="I219" s="14">
        <f>IF(C219&gt;=PASSING!$B$1,1,0)</f>
        <v>0</v>
      </c>
    </row>
    <row r="220" spans="1:9">
      <c r="A220" s="14" t="str">
        <f>'[10]Cumulative Stats'!A131</f>
        <v>Stephens</v>
      </c>
      <c r="B220" s="14" t="str">
        <f>'[10]Cumulative Stats'!B131</f>
        <v>NYJ</v>
      </c>
      <c r="C220" s="14">
        <f>'[10]Cumulative Stats'!C131</f>
        <v>0</v>
      </c>
      <c r="D220" s="14">
        <f>'[10]Cumulative Stats'!D131</f>
        <v>0</v>
      </c>
      <c r="E220" s="11">
        <f>IF(C220=0,0,D220/C220)</f>
        <v>0</v>
      </c>
      <c r="F220" s="14">
        <f>'[10]Cumulative Stats'!F131</f>
        <v>0</v>
      </c>
      <c r="G220" s="14">
        <f>'[10]Cumulative Stats'!G131</f>
        <v>0</v>
      </c>
      <c r="H220" s="14">
        <f>'[10]Cumulative Stats'!H131</f>
        <v>0</v>
      </c>
      <c r="I220" s="14">
        <f>IF(C220&gt;=PASSING!$B$1,1,0)</f>
        <v>0</v>
      </c>
    </row>
    <row r="221" spans="1:9">
      <c r="A221" s="14" t="str">
        <f>'[13]Cumulative Stats'!A142</f>
        <v>Stringert</v>
      </c>
      <c r="B221" s="14" t="str">
        <f>'[13]Cumulative Stats'!B142</f>
        <v>SD</v>
      </c>
      <c r="C221" s="14">
        <f>'[13]Cumulative Stats'!C142</f>
        <v>0</v>
      </c>
      <c r="D221" s="14">
        <f>'[13]Cumulative Stats'!D142</f>
        <v>0</v>
      </c>
      <c r="E221" s="11">
        <f>IF(C221=0,0,D221/C221)</f>
        <v>0</v>
      </c>
      <c r="F221" s="14">
        <f>'[13]Cumulative Stats'!F142</f>
        <v>0</v>
      </c>
      <c r="G221" s="14">
        <f>'[13]Cumulative Stats'!G142</f>
        <v>0</v>
      </c>
      <c r="H221" s="14">
        <f>'[13]Cumulative Stats'!H142</f>
        <v>0</v>
      </c>
      <c r="I221" s="14">
        <f>IF(C221&gt;=PASSING!$B$1,1,0)</f>
        <v>0</v>
      </c>
    </row>
    <row r="222" spans="1:9">
      <c r="A222" s="14" t="str">
        <f>'[9]Cumulative Stats'!A130</f>
        <v>Tatupu</v>
      </c>
      <c r="B222" s="14" t="str">
        <f>'[9]Cumulative Stats'!B130</f>
        <v>NE</v>
      </c>
      <c r="C222" s="14">
        <f>'[9]Cumulative Stats'!C130</f>
        <v>0</v>
      </c>
      <c r="D222" s="14">
        <f>'[9]Cumulative Stats'!D130</f>
        <v>0</v>
      </c>
      <c r="E222" s="11">
        <f>IF(C222=0,0,D222/C222)</f>
        <v>0</v>
      </c>
      <c r="F222" s="14">
        <f>'[9]Cumulative Stats'!F130</f>
        <v>0</v>
      </c>
      <c r="G222" s="14">
        <f>'[9]Cumulative Stats'!G130</f>
        <v>0</v>
      </c>
      <c r="H222" s="14">
        <f>'[9]Cumulative Stats'!H130</f>
        <v>0</v>
      </c>
      <c r="I222" s="14">
        <f>IF(C222&gt;=PASSING!$B$1,1,0)</f>
        <v>0</v>
      </c>
    </row>
    <row r="223" spans="1:9">
      <c r="A223" t="str">
        <f>'[18]Cumulative Stats'!A135</f>
        <v>Terry</v>
      </c>
      <c r="B223" t="s">
        <v>246</v>
      </c>
      <c r="C223">
        <f>'[18]Cumulative Stats'!C135</f>
        <v>0</v>
      </c>
      <c r="D223">
        <f>'[18]Cumulative Stats'!D135</f>
        <v>0</v>
      </c>
      <c r="E223" s="11">
        <f>IF(C223=0,0,D223/C223)</f>
        <v>0</v>
      </c>
      <c r="F223">
        <f>'[18]Cumulative Stats'!F135</f>
        <v>0</v>
      </c>
      <c r="G223">
        <f>'[18]Cumulative Stats'!G135</f>
        <v>0</v>
      </c>
      <c r="H223">
        <f>'[18]Cumulative Stats'!H135</f>
        <v>0</v>
      </c>
      <c r="I223" s="14">
        <f>IF(C223&gt;=PASSING!$B$1,1,0)</f>
        <v>0</v>
      </c>
    </row>
    <row r="224" spans="1:9">
      <c r="A224" s="14" t="str">
        <f>'[14]Cumulative Stats'!A130</f>
        <v>Testerman</v>
      </c>
      <c r="B224" s="14" t="str">
        <f>'[14]Cumulative Stats'!B130</f>
        <v>Sea</v>
      </c>
      <c r="C224" s="14">
        <f>'[14]Cumulative Stats'!C130</f>
        <v>0</v>
      </c>
      <c r="D224" s="14">
        <f>'[14]Cumulative Stats'!D130</f>
        <v>0</v>
      </c>
      <c r="E224" s="11">
        <f>IF(C224=0,0,D224/C224)</f>
        <v>0</v>
      </c>
      <c r="F224" s="14">
        <f>'[14]Cumulative Stats'!F130</f>
        <v>0</v>
      </c>
      <c r="G224" s="14">
        <f>'[14]Cumulative Stats'!G130</f>
        <v>0</v>
      </c>
      <c r="H224" s="14">
        <f>'[14]Cumulative Stats'!H130</f>
        <v>0</v>
      </c>
      <c r="I224" s="14">
        <f>IF(C224&gt;=PASSING!$B$1,1,0)</f>
        <v>0</v>
      </c>
    </row>
    <row r="225" spans="1:9">
      <c r="A225" s="14" t="str">
        <f>'[18]Cumulative Stats'!A137</f>
        <v>Thompson,L</v>
      </c>
      <c r="B225" s="14" t="str">
        <f>'[18]Cumulative Stats'!B137</f>
        <v>Det</v>
      </c>
      <c r="C225" s="14">
        <f>'[18]Cumulative Stats'!C137</f>
        <v>0</v>
      </c>
      <c r="D225" s="14">
        <f>'[18]Cumulative Stats'!D137</f>
        <v>0</v>
      </c>
      <c r="E225" s="11">
        <f>IF(C225=0,0,D225/C225)</f>
        <v>0</v>
      </c>
      <c r="F225" s="14">
        <f>'[18]Cumulative Stats'!F137</f>
        <v>0</v>
      </c>
      <c r="G225" s="14">
        <f>'[18]Cumulative Stats'!G137</f>
        <v>0</v>
      </c>
      <c r="H225" s="14">
        <f>'[18]Cumulative Stats'!H137</f>
        <v>0</v>
      </c>
      <c r="I225" s="14">
        <f>IF(C225&gt;=PASSING!$B$1,1,0)</f>
        <v>0</v>
      </c>
    </row>
    <row r="226" spans="1:9">
      <c r="A226" s="14" t="str">
        <f>'[12]Cumulative Stats'!A131</f>
        <v>Thornton</v>
      </c>
      <c r="B226" s="14" t="str">
        <f>'[12]Cumulative Stats'!B131</f>
        <v>Pit</v>
      </c>
      <c r="C226" s="14">
        <f>'[12]Cumulative Stats'!C131</f>
        <v>0</v>
      </c>
      <c r="D226" s="14">
        <f>'[12]Cumulative Stats'!D131</f>
        <v>0</v>
      </c>
      <c r="E226" s="11">
        <f>IF(C226=0,0,D226/C226)</f>
        <v>0</v>
      </c>
      <c r="F226" s="14">
        <f>'[12]Cumulative Stats'!F131</f>
        <v>0</v>
      </c>
      <c r="G226" s="14">
        <f>'[12]Cumulative Stats'!G131</f>
        <v>0</v>
      </c>
      <c r="H226" s="14">
        <f>'[12]Cumulative Stats'!H131</f>
        <v>0</v>
      </c>
      <c r="I226" s="14">
        <f>IF(C226&gt;=PASSING!$B$1,1,0)</f>
        <v>0</v>
      </c>
    </row>
    <row r="227" spans="1:9">
      <c r="A227" s="14" t="str">
        <f>'[17]Cumulative Stats'!A131</f>
        <v>Thurman</v>
      </c>
      <c r="B227" s="14" t="str">
        <f>'[17]Cumulative Stats'!B131</f>
        <v>Dal</v>
      </c>
      <c r="C227" s="14">
        <f>'[17]Cumulative Stats'!C131</f>
        <v>0</v>
      </c>
      <c r="D227" s="14">
        <f>'[17]Cumulative Stats'!D131</f>
        <v>0</v>
      </c>
      <c r="E227" s="11">
        <f>IF(C227=0,0,D227/C227)</f>
        <v>0</v>
      </c>
      <c r="F227" s="14">
        <f>'[17]Cumulative Stats'!F131</f>
        <v>0</v>
      </c>
      <c r="G227" s="14">
        <f>'[17]Cumulative Stats'!G131</f>
        <v>0</v>
      </c>
      <c r="H227" s="14">
        <f>'[17]Cumulative Stats'!H131</f>
        <v>0</v>
      </c>
      <c r="I227" s="14">
        <f>IF(C227&gt;=PASSING!$B$1,1,0)</f>
        <v>0</v>
      </c>
    </row>
    <row r="228" spans="1:9">
      <c r="A228" t="str">
        <f>'[25]Cumulative Stats'!A140</f>
        <v>Townsend</v>
      </c>
      <c r="B228" t="str">
        <f>'[25]Cumulative Stats'!B140</f>
        <v>StL</v>
      </c>
      <c r="C228">
        <f>'[25]Cumulative Stats'!C140</f>
        <v>0</v>
      </c>
      <c r="D228">
        <f>'[25]Cumulative Stats'!D140</f>
        <v>0</v>
      </c>
      <c r="E228" s="11">
        <f>IF(C228=0,0,D228/C228)</f>
        <v>0</v>
      </c>
      <c r="F228">
        <f>'[25]Cumulative Stats'!F140</f>
        <v>0</v>
      </c>
      <c r="G228">
        <f>'[25]Cumulative Stats'!G140</f>
        <v>0</v>
      </c>
      <c r="H228">
        <f>'[25]Cumulative Stats'!H140</f>
        <v>0</v>
      </c>
      <c r="I228" s="14">
        <f>IF(C228&gt;=PASSING!$B$1,1,0)</f>
        <v>0</v>
      </c>
    </row>
    <row r="229" spans="1:9">
      <c r="A229" s="14" t="str">
        <f>'[5]Cumulative Stats'!A131</f>
        <v>Turk</v>
      </c>
      <c r="B229" s="14" t="str">
        <f>'[5]Cumulative Stats'!B131</f>
        <v>Den</v>
      </c>
      <c r="C229" s="14">
        <f>'[5]Cumulative Stats'!C131</f>
        <v>0</v>
      </c>
      <c r="D229" s="14">
        <f>'[5]Cumulative Stats'!D131</f>
        <v>0</v>
      </c>
      <c r="E229" s="11">
        <f>IF(C229=0,0,D229/C229)</f>
        <v>0</v>
      </c>
      <c r="F229" s="14">
        <f>'[5]Cumulative Stats'!F131</f>
        <v>0</v>
      </c>
      <c r="G229" s="14">
        <f>'[5]Cumulative Stats'!G131</f>
        <v>0</v>
      </c>
      <c r="H229" s="14">
        <f>'[5]Cumulative Stats'!H131</f>
        <v>0</v>
      </c>
      <c r="I229" s="14">
        <f>IF(C229&gt;=PASSING!$B$1,1,0)</f>
        <v>0</v>
      </c>
    </row>
    <row r="230" spans="1:9">
      <c r="A230" s="14" t="str">
        <f>'[3]Cumulative Stats'!A134</f>
        <v>Turner</v>
      </c>
      <c r="B230" s="14" t="str">
        <f>'[3]Cumulative Stats'!B134</f>
        <v>Cin</v>
      </c>
      <c r="C230" s="14">
        <f>'[3]Cumulative Stats'!C134</f>
        <v>0</v>
      </c>
      <c r="D230" s="14">
        <f>'[3]Cumulative Stats'!D134</f>
        <v>0</v>
      </c>
      <c r="E230" s="11">
        <f>IF(C230=0,0,D230/C230)</f>
        <v>0</v>
      </c>
      <c r="F230" s="14">
        <f>'[3]Cumulative Stats'!F134</f>
        <v>0</v>
      </c>
      <c r="G230" s="14">
        <f>'[3]Cumulative Stats'!G134</f>
        <v>0</v>
      </c>
      <c r="H230" s="14">
        <f>'[3]Cumulative Stats'!H134</f>
        <v>0</v>
      </c>
      <c r="I230" s="14">
        <f>IF(C230&gt;=PASSING!$B$1,1,0)</f>
        <v>0</v>
      </c>
    </row>
    <row r="231" spans="1:9">
      <c r="A231" s="14" t="str">
        <f>'[23]Cumulative Stats'!A136</f>
        <v>Tyler</v>
      </c>
      <c r="B231" s="14" t="str">
        <f>'[23]Cumulative Stats'!B136</f>
        <v>NYG</v>
      </c>
      <c r="C231" s="14">
        <f>'[23]Cumulative Stats'!C136</f>
        <v>0</v>
      </c>
      <c r="D231" s="14">
        <f>'[23]Cumulative Stats'!D136</f>
        <v>0</v>
      </c>
      <c r="E231" s="11">
        <f>IF(C231=0,0,D231/C231)</f>
        <v>0</v>
      </c>
      <c r="F231" s="14">
        <f>'[23]Cumulative Stats'!F136</f>
        <v>0</v>
      </c>
      <c r="G231" s="14">
        <f>'[23]Cumulative Stats'!G136</f>
        <v>0</v>
      </c>
      <c r="H231" s="14">
        <f>'[23]Cumulative Stats'!H136</f>
        <v>0</v>
      </c>
      <c r="I231" s="14">
        <f>IF(C231&gt;=PASSING!$B$1,1,0)</f>
        <v>0</v>
      </c>
    </row>
    <row r="232" spans="1:9">
      <c r="A232" s="14" t="str">
        <f>'[1]Cumulative Stats'!A132</f>
        <v>Van Duyne</v>
      </c>
      <c r="B232" s="14" t="str">
        <f>'[1]Cumulative Stats'!B132</f>
        <v>Bal</v>
      </c>
      <c r="C232" s="14">
        <f>'[1]Cumulative Stats'!C132</f>
        <v>0</v>
      </c>
      <c r="D232" s="14">
        <f>'[1]Cumulative Stats'!D132</f>
        <v>0</v>
      </c>
      <c r="E232" s="11">
        <f>IF(C232=0,0,D232/C232)</f>
        <v>0</v>
      </c>
      <c r="F232" s="14">
        <f>'[1]Cumulative Stats'!F132</f>
        <v>0</v>
      </c>
      <c r="G232" s="14">
        <f>'[1]Cumulative Stats'!G132</f>
        <v>0</v>
      </c>
      <c r="H232" s="14">
        <f>'[1]Cumulative Stats'!H132</f>
        <v>0</v>
      </c>
      <c r="I232" s="14">
        <f>IF(C232&gt;=PASSING!$B$1,1,0)</f>
        <v>0</v>
      </c>
    </row>
    <row r="233" spans="1:9">
      <c r="A233" s="14" t="str">
        <f>'[3]Cumulative Stats'!A135</f>
        <v>Vincent</v>
      </c>
      <c r="B233" s="14" t="str">
        <f>'[3]Cumulative Stats'!B135</f>
        <v>Cin</v>
      </c>
      <c r="C233" s="14">
        <f>'[3]Cumulative Stats'!C135</f>
        <v>0</v>
      </c>
      <c r="D233" s="14">
        <f>'[3]Cumulative Stats'!D135</f>
        <v>0</v>
      </c>
      <c r="E233" s="11">
        <f>IF(C233=0,0,D233/C233)</f>
        <v>0</v>
      </c>
      <c r="F233" s="14">
        <f>'[3]Cumulative Stats'!F135</f>
        <v>0</v>
      </c>
      <c r="G233" s="14">
        <f>'[3]Cumulative Stats'!G135</f>
        <v>0</v>
      </c>
      <c r="H233" s="14">
        <f>'[3]Cumulative Stats'!H135</f>
        <v>0</v>
      </c>
      <c r="I233" s="14">
        <f>IF(C233&gt;=PASSING!$B$1,1,0)</f>
        <v>0</v>
      </c>
    </row>
    <row r="234" spans="1:9">
      <c r="A234" s="14" t="str">
        <f>'[19]Cumulative Stats'!A137</f>
        <v>Wagner</v>
      </c>
      <c r="B234" s="14" t="str">
        <f>'[19]Cumulative Stats'!B137</f>
        <v>GB</v>
      </c>
      <c r="C234" s="14">
        <f>'[19]Cumulative Stats'!C137</f>
        <v>1</v>
      </c>
      <c r="D234" s="14">
        <f>'[19]Cumulative Stats'!D137</f>
        <v>0</v>
      </c>
      <c r="E234" s="11">
        <f>IF(C234=0,0,D234/C234)</f>
        <v>0</v>
      </c>
      <c r="F234" s="14">
        <f>'[19]Cumulative Stats'!F137</f>
        <v>0</v>
      </c>
      <c r="G234" s="14">
        <f>'[19]Cumulative Stats'!G137</f>
        <v>0</v>
      </c>
      <c r="H234" s="14">
        <f>'[19]Cumulative Stats'!H137</f>
        <v>0</v>
      </c>
      <c r="I234" s="14">
        <f>IF(C234&gt;=PASSING!$B$1,1,0)</f>
        <v>0</v>
      </c>
    </row>
    <row r="235" spans="1:9">
      <c r="A235" s="14" t="str">
        <f>'[26]Cumulative Stats'!A133</f>
        <v>Walker</v>
      </c>
      <c r="B235" s="14" t="str">
        <f>'[26]Cumulative Stats'!B133</f>
        <v>SF</v>
      </c>
      <c r="C235" s="14">
        <f>'[26]Cumulative Stats'!C133</f>
        <v>0</v>
      </c>
      <c r="D235" s="14">
        <f>'[26]Cumulative Stats'!D133</f>
        <v>0</v>
      </c>
      <c r="E235" s="11">
        <f>IF(C235=0,0,D235/C235)</f>
        <v>0</v>
      </c>
      <c r="F235" s="14">
        <f>'[26]Cumulative Stats'!F133</f>
        <v>0</v>
      </c>
      <c r="G235" s="14">
        <f>'[26]Cumulative Stats'!G133</f>
        <v>0</v>
      </c>
      <c r="H235" s="14">
        <f>'[26]Cumulative Stats'!H133</f>
        <v>0</v>
      </c>
      <c r="I235" s="14">
        <f>IF(C235&gt;=PASSING!$B$1,1,0)</f>
        <v>0</v>
      </c>
    </row>
    <row r="236" spans="1:9">
      <c r="A236" s="14" t="str">
        <f>'[5]Cumulative Stats'!A133</f>
        <v>West</v>
      </c>
      <c r="B236" s="14" t="str">
        <f>'[5]Cumulative Stats'!B133</f>
        <v>Den</v>
      </c>
      <c r="C236" s="14">
        <f>'[5]Cumulative Stats'!C133</f>
        <v>0</v>
      </c>
      <c r="D236" s="14">
        <f>'[5]Cumulative Stats'!D133</f>
        <v>0</v>
      </c>
      <c r="E236" s="11">
        <f>IF(C236=0,0,D236/C236)</f>
        <v>0</v>
      </c>
      <c r="F236" s="14">
        <f>'[5]Cumulative Stats'!F133</f>
        <v>0</v>
      </c>
      <c r="G236" s="14">
        <f>'[5]Cumulative Stats'!G133</f>
        <v>0</v>
      </c>
      <c r="H236" s="14">
        <f>'[5]Cumulative Stats'!H133</f>
        <v>0</v>
      </c>
      <c r="I236" s="14">
        <f>IF(C236&gt;=PASSING!$B$1,1,0)</f>
        <v>0</v>
      </c>
    </row>
    <row r="237" spans="1:9">
      <c r="A237" t="str">
        <f>'[25]Cumulative Stats'!A141</f>
        <v>Westbrooks</v>
      </c>
      <c r="B237" t="s">
        <v>251</v>
      </c>
      <c r="C237">
        <f>'[25]Cumulative Stats'!C141</f>
        <v>0</v>
      </c>
      <c r="D237">
        <f>'[25]Cumulative Stats'!D141</f>
        <v>0</v>
      </c>
      <c r="E237" s="11">
        <f>IF(C237=0,0,D237/C237)</f>
        <v>0</v>
      </c>
      <c r="F237">
        <f>'[25]Cumulative Stats'!F141</f>
        <v>0</v>
      </c>
      <c r="G237">
        <f>'[25]Cumulative Stats'!G141</f>
        <v>0</v>
      </c>
      <c r="H237">
        <f>'[25]Cumulative Stats'!H141</f>
        <v>0</v>
      </c>
      <c r="I237" s="14">
        <f>IF(C237&gt;=PASSING!$B$1,1,0)</f>
        <v>0</v>
      </c>
    </row>
    <row r="238" spans="1:9">
      <c r="A238" s="14" t="str">
        <f>'[9]Cumulative Stats'!A132</f>
        <v>Wheeler</v>
      </c>
      <c r="B238" s="14" t="str">
        <f>'[9]Cumulative Stats'!B132</f>
        <v>NE</v>
      </c>
      <c r="C238" s="14">
        <f>'[9]Cumulative Stats'!C132</f>
        <v>1</v>
      </c>
      <c r="D238" s="14">
        <f>'[9]Cumulative Stats'!D132</f>
        <v>0</v>
      </c>
      <c r="E238" s="11">
        <f>IF(C238=0,0,D238/C238)</f>
        <v>0</v>
      </c>
      <c r="F238" s="14">
        <f>'[9]Cumulative Stats'!F132</f>
        <v>0</v>
      </c>
      <c r="G238" s="14">
        <f>'[9]Cumulative Stats'!G132</f>
        <v>0</v>
      </c>
      <c r="H238" s="14">
        <f>'[9]Cumulative Stats'!H132</f>
        <v>0</v>
      </c>
      <c r="I238" s="14">
        <f>IF(C238&gt;=PASSING!$B$1,1,0)</f>
        <v>0</v>
      </c>
    </row>
    <row r="239" spans="1:9">
      <c r="A239" s="14" t="str">
        <f>'[17]Cumulative Stats'!A132</f>
        <v>White,R</v>
      </c>
      <c r="B239" s="14" t="str">
        <f>'[17]Cumulative Stats'!B132</f>
        <v>Dal</v>
      </c>
      <c r="C239" s="14">
        <f>'[17]Cumulative Stats'!C132</f>
        <v>0</v>
      </c>
      <c r="D239" s="14">
        <f>'[17]Cumulative Stats'!D132</f>
        <v>0</v>
      </c>
      <c r="E239" s="11">
        <f>IF(C239=0,0,D239/C239)</f>
        <v>0</v>
      </c>
      <c r="F239" s="14">
        <f>'[17]Cumulative Stats'!F132</f>
        <v>0</v>
      </c>
      <c r="G239" s="14">
        <f>'[17]Cumulative Stats'!G132</f>
        <v>0</v>
      </c>
      <c r="H239" s="14">
        <f>'[17]Cumulative Stats'!H132</f>
        <v>0</v>
      </c>
      <c r="I239" s="14">
        <f>IF(C239&gt;=PASSING!$B$1,1,0)</f>
        <v>0</v>
      </c>
    </row>
    <row r="240" spans="1:9">
      <c r="A240" s="14" t="str">
        <f>'[21]Cumulative Stats'!A131</f>
        <v>White,S</v>
      </c>
      <c r="B240" s="14" t="str">
        <f>'[21]Cumulative Stats'!B131</f>
        <v>Min</v>
      </c>
      <c r="C240" s="14">
        <f>'[21]Cumulative Stats'!C131</f>
        <v>0</v>
      </c>
      <c r="D240" s="14">
        <f>'[21]Cumulative Stats'!D131</f>
        <v>0</v>
      </c>
      <c r="E240" s="11">
        <f>IF(C240=0,0,D240/C240)</f>
        <v>0</v>
      </c>
      <c r="F240" s="14">
        <f>'[21]Cumulative Stats'!F131</f>
        <v>0</v>
      </c>
      <c r="G240" s="14">
        <f>'[21]Cumulative Stats'!G131</f>
        <v>0</v>
      </c>
      <c r="H240" s="14">
        <f>'[21]Cumulative Stats'!H131</f>
        <v>0</v>
      </c>
      <c r="I240" s="14">
        <f>IF(C240&gt;=PASSING!$B$1,1,0)</f>
        <v>0</v>
      </c>
    </row>
    <row r="241" spans="1:9">
      <c r="A241" t="str">
        <f>'[13]Cumulative Stats'!A143</f>
        <v>Williams,C</v>
      </c>
      <c r="B241" t="str">
        <f>'[13]Cumulative Stats'!B143</f>
        <v>SD</v>
      </c>
      <c r="C241">
        <f>'[13]Cumulative Stats'!C143</f>
        <v>0</v>
      </c>
      <c r="D241">
        <f>'[13]Cumulative Stats'!D143</f>
        <v>0</v>
      </c>
      <c r="E241" s="11">
        <f>IF(C241=0,0,D241/C241)</f>
        <v>0</v>
      </c>
      <c r="F241">
        <f>'[13]Cumulative Stats'!F143</f>
        <v>0</v>
      </c>
      <c r="G241">
        <f>'[13]Cumulative Stats'!G143</f>
        <v>0</v>
      </c>
      <c r="H241">
        <f>'[13]Cumulative Stats'!H143</f>
        <v>0</v>
      </c>
      <c r="I241" s="14">
        <f>IF(C241&gt;=PASSING!$B$1,1,0)</f>
        <v>0</v>
      </c>
    </row>
    <row r="242" spans="1:9">
      <c r="A242" s="14" t="str">
        <f>'[6]Cumulative Stats'!A133</f>
        <v>Wilson,T</v>
      </c>
      <c r="B242" s="14" t="str">
        <f>'[6]Cumulative Stats'!B133</f>
        <v>Hou</v>
      </c>
      <c r="C242" s="14">
        <f>'[6]Cumulative Stats'!C133</f>
        <v>0</v>
      </c>
      <c r="D242" s="14">
        <f>'[6]Cumulative Stats'!D133</f>
        <v>0</v>
      </c>
      <c r="E242" s="11">
        <f>IF(C242=0,0,D242/C242)</f>
        <v>0</v>
      </c>
      <c r="F242" s="14">
        <f>'[6]Cumulative Stats'!F133</f>
        <v>0</v>
      </c>
      <c r="G242" s="14">
        <f>'[6]Cumulative Stats'!G133</f>
        <v>0</v>
      </c>
      <c r="H242" s="14">
        <f>'[6]Cumulative Stats'!H133</f>
        <v>0</v>
      </c>
      <c r="I242" s="14">
        <f>IF(C242&gt;=PASSING!$B$1,1,0)</f>
        <v>0</v>
      </c>
    </row>
    <row r="243" spans="1:9">
      <c r="A243" s="14" t="str">
        <f>'[6]Cumulative Stats'!A134</f>
        <v>Woods</v>
      </c>
      <c r="B243" s="14" t="str">
        <f>'[6]Cumulative Stats'!B134</f>
        <v>Hou</v>
      </c>
      <c r="C243" s="14">
        <f>'[6]Cumulative Stats'!C134</f>
        <v>0</v>
      </c>
      <c r="D243" s="14">
        <f>'[6]Cumulative Stats'!D134</f>
        <v>0</v>
      </c>
      <c r="E243" s="11">
        <f>IF(C243=0,0,D243/C243)</f>
        <v>0</v>
      </c>
      <c r="F243" s="14">
        <f>'[6]Cumulative Stats'!F134</f>
        <v>0</v>
      </c>
      <c r="G243" s="14">
        <f>'[6]Cumulative Stats'!G134</f>
        <v>0</v>
      </c>
      <c r="H243" s="14">
        <f>'[6]Cumulative Stats'!H134</f>
        <v>0</v>
      </c>
      <c r="I243" s="14">
        <f>IF(C243&gt;=PASSING!$B$1,1,0)</f>
        <v>0</v>
      </c>
    </row>
    <row r="244" spans="1:9">
      <c r="A244" t="str">
        <f>'[25]Cumulative Stats'!A142</f>
        <v>Woolsey</v>
      </c>
      <c r="B244" t="str">
        <f>'[25]Cumulative Stats'!B142</f>
        <v>StL</v>
      </c>
      <c r="C244">
        <f>'[25]Cumulative Stats'!C142</f>
        <v>0</v>
      </c>
      <c r="D244">
        <f>'[25]Cumulative Stats'!D142</f>
        <v>0</v>
      </c>
      <c r="E244" s="11">
        <f>IF(C244=0,0,D244/C244)</f>
        <v>0</v>
      </c>
      <c r="F244">
        <f>'[25]Cumulative Stats'!F142</f>
        <v>0</v>
      </c>
      <c r="G244">
        <f>'[25]Cumulative Stats'!G142</f>
        <v>0</v>
      </c>
      <c r="H244">
        <f>'[25]Cumulative Stats'!H142</f>
        <v>0</v>
      </c>
      <c r="I244" s="14">
        <f>IF(C244&gt;=PASSING!$B$1,1,0)</f>
        <v>0</v>
      </c>
    </row>
    <row r="245" spans="1:9">
      <c r="A245" s="14" t="str">
        <f>'[21]Cumulative Stats'!A132</f>
        <v>Young</v>
      </c>
      <c r="B245" s="14" t="str">
        <f>'[21]Cumulative Stats'!B132</f>
        <v>Min</v>
      </c>
      <c r="C245" s="14">
        <f>'[21]Cumulative Stats'!C132</f>
        <v>0</v>
      </c>
      <c r="D245" s="14">
        <f>'[21]Cumulative Stats'!D132</f>
        <v>0</v>
      </c>
      <c r="E245" s="11">
        <f>IF(C245=0,0,D245/C245)</f>
        <v>0</v>
      </c>
      <c r="F245" s="14">
        <f>'[21]Cumulative Stats'!F132</f>
        <v>0</v>
      </c>
      <c r="G245" s="14">
        <f>'[21]Cumulative Stats'!G132</f>
        <v>0</v>
      </c>
      <c r="H245" s="14">
        <f>'[21]Cumulative Stats'!H132</f>
        <v>0</v>
      </c>
      <c r="I245" s="14">
        <f>IF(C245&gt;=PASSING!$B$1,1,0)</f>
        <v>0</v>
      </c>
    </row>
    <row r="250" spans="1:9">
      <c r="E250" s="11">
        <f t="shared" ref="E250:E260" si="0">IF(C250=0,0,D250/C250)</f>
        <v>0</v>
      </c>
      <c r="F250" s="14"/>
      <c r="G250" s="14"/>
      <c r="H250" s="14"/>
      <c r="I250" s="14">
        <f>IF(C250&gt;=PASSING!$B$1,1,0)</f>
        <v>0</v>
      </c>
    </row>
    <row r="251" spans="1:9">
      <c r="E251" s="11">
        <f t="shared" si="0"/>
        <v>0</v>
      </c>
      <c r="F251" s="14"/>
      <c r="G251" s="14"/>
      <c r="H251" s="14"/>
      <c r="I251" s="14">
        <f>IF(C251&gt;=PASSING!$B$1,1,0)</f>
        <v>0</v>
      </c>
    </row>
    <row r="252" spans="1:9">
      <c r="E252" s="11">
        <f t="shared" si="0"/>
        <v>0</v>
      </c>
      <c r="F252" s="14"/>
      <c r="G252" s="14"/>
      <c r="H252" s="14"/>
      <c r="I252" s="14">
        <f>IF(C252&gt;=PASSING!$B$1,1,0)</f>
        <v>0</v>
      </c>
    </row>
    <row r="253" spans="1:9">
      <c r="E253" s="11">
        <f t="shared" si="0"/>
        <v>0</v>
      </c>
      <c r="F253" s="14"/>
      <c r="G253" s="14"/>
      <c r="H253" s="14"/>
      <c r="I253" s="14">
        <f>IF(C253&gt;=PASSING!$B$1,1,0)</f>
        <v>0</v>
      </c>
    </row>
    <row r="254" spans="1:9">
      <c r="E254" s="11">
        <f t="shared" si="0"/>
        <v>0</v>
      </c>
      <c r="F254" s="14"/>
      <c r="G254" s="14"/>
      <c r="H254" s="14"/>
      <c r="I254" s="14">
        <f>IF(C254&gt;=PASSING!$B$1,1,0)</f>
        <v>0</v>
      </c>
    </row>
    <row r="255" spans="1:9">
      <c r="E255" s="11">
        <f t="shared" si="0"/>
        <v>0</v>
      </c>
      <c r="F255" s="14"/>
      <c r="G255" s="14"/>
      <c r="H255" s="14"/>
      <c r="I255" s="14">
        <f>IF(C255&gt;=PASSING!$B$1,1,0)</f>
        <v>0</v>
      </c>
    </row>
    <row r="256" spans="1:9">
      <c r="E256" s="11">
        <f t="shared" si="0"/>
        <v>0</v>
      </c>
      <c r="F256" s="14"/>
      <c r="G256" s="14"/>
      <c r="H256" s="14"/>
      <c r="I256" s="14">
        <f>IF(C256&gt;=PASSING!$B$1,1,0)</f>
        <v>0</v>
      </c>
    </row>
    <row r="257" spans="1:9">
      <c r="E257" s="11">
        <f t="shared" si="0"/>
        <v>0</v>
      </c>
      <c r="F257" s="14"/>
      <c r="G257" s="14"/>
      <c r="H257" s="14"/>
      <c r="I257" s="14">
        <f>IF(C257&gt;=PASSING!$B$1,1,0)</f>
        <v>0</v>
      </c>
    </row>
    <row r="258" spans="1:9">
      <c r="E258" s="11">
        <f t="shared" si="0"/>
        <v>0</v>
      </c>
      <c r="F258" s="14"/>
      <c r="G258" s="14"/>
      <c r="H258" s="14"/>
      <c r="I258" s="14">
        <f>IF(C258&gt;=PASSING!$B$1,1,0)</f>
        <v>0</v>
      </c>
    </row>
    <row r="259" spans="1:9">
      <c r="E259" s="11">
        <f t="shared" si="0"/>
        <v>0</v>
      </c>
      <c r="F259" s="14"/>
      <c r="G259" s="14"/>
      <c r="H259" s="14"/>
      <c r="I259" s="14">
        <f>IF(C259&gt;=PASSING!$B$1,1,0)</f>
        <v>0</v>
      </c>
    </row>
    <row r="260" spans="1:9">
      <c r="E260" s="11">
        <f t="shared" si="0"/>
        <v>0</v>
      </c>
      <c r="F260" s="14"/>
      <c r="G260" s="14"/>
      <c r="H260" s="14"/>
      <c r="I260" s="14">
        <f>IF(C260&gt;=PASSING!$B$1,1,0)</f>
        <v>0</v>
      </c>
    </row>
    <row r="263" spans="1:9">
      <c r="A263" s="3" t="s">
        <v>180</v>
      </c>
    </row>
    <row r="264" spans="1:9">
      <c r="A264" s="78" t="str">
        <f>'[8]Cumulative Stats'!A125</f>
        <v>Anderson</v>
      </c>
      <c r="B264" s="78" t="str">
        <f>'[8]Cumulative Stats'!B125</f>
        <v>Mia</v>
      </c>
      <c r="C264" s="78">
        <f>'[8]Cumulative Stats'!C125</f>
        <v>7</v>
      </c>
      <c r="D264" s="78">
        <f>'[8]Cumulative Stats'!D125</f>
        <v>154</v>
      </c>
      <c r="E264" s="11">
        <f t="shared" ref="E264:E265" si="1">IF(C264=0,0,D264/C264)</f>
        <v>22</v>
      </c>
      <c r="F264" s="78">
        <f>'[8]Cumulative Stats'!F125</f>
        <v>38</v>
      </c>
      <c r="G264" s="78">
        <f>'[8]Cumulative Stats'!G125</f>
        <v>0</v>
      </c>
      <c r="H264" s="78">
        <f>'[8]Cumulative Stats'!H125</f>
        <v>0</v>
      </c>
    </row>
    <row r="265" spans="1:9">
      <c r="A265" s="79" t="str">
        <f>'[28]Cumulative Stats'!A125</f>
        <v>Anderson</v>
      </c>
      <c r="B265" s="79" t="str">
        <f>'[28]Cumulative Stats'!B125</f>
        <v>Was</v>
      </c>
      <c r="C265" s="79">
        <f>'[28]Cumulative Stats'!C125</f>
        <v>0</v>
      </c>
      <c r="D265" s="79">
        <f>'[28]Cumulative Stats'!D125</f>
        <v>0</v>
      </c>
      <c r="E265" s="11">
        <f t="shared" si="1"/>
        <v>0</v>
      </c>
      <c r="F265" s="79">
        <f>'[28]Cumulative Stats'!F125</f>
        <v>0</v>
      </c>
      <c r="G265" s="79">
        <f>'[28]Cumulative Stats'!G125</f>
        <v>0</v>
      </c>
      <c r="H265" s="79">
        <f>'[28]Cumulative Stats'!H125</f>
        <v>0</v>
      </c>
    </row>
    <row r="266" spans="1:9">
      <c r="C266">
        <f>+C265+C264</f>
        <v>7</v>
      </c>
      <c r="D266">
        <f>+D265+D264</f>
        <v>154</v>
      </c>
      <c r="F266">
        <f>MAX(F264:F265)</f>
        <v>38</v>
      </c>
      <c r="G266">
        <f>+G265+G264</f>
        <v>0</v>
      </c>
      <c r="H266">
        <f>+H265+H264</f>
        <v>0</v>
      </c>
    </row>
    <row r="268" spans="1:9">
      <c r="A268" s="78" t="str">
        <f>'[20]Cumulative Stats'!A130</f>
        <v>Latin</v>
      </c>
      <c r="B268" s="78" t="str">
        <f>'[20]Cumulative Stats'!B130</f>
        <v>LA</v>
      </c>
      <c r="C268" s="78">
        <f>'[20]Cumulative Stats'!C130</f>
        <v>7</v>
      </c>
      <c r="D268" s="78">
        <f>'[20]Cumulative Stats'!D130</f>
        <v>128</v>
      </c>
      <c r="E268" s="11">
        <f t="shared" ref="E268:E269" si="2">IF(C268=0,0,D268/C268)</f>
        <v>18.285714285714285</v>
      </c>
      <c r="F268" s="78">
        <f>'[20]Cumulative Stats'!F130</f>
        <v>34</v>
      </c>
      <c r="G268" s="78">
        <f>'[20]Cumulative Stats'!G130</f>
        <v>0</v>
      </c>
      <c r="H268" s="78">
        <f>'[20]Cumulative Stats'!H130</f>
        <v>0</v>
      </c>
    </row>
    <row r="269" spans="1:9">
      <c r="A269" s="79" t="str">
        <f>'[25]Cumulative Stats'!A134</f>
        <v>Latin</v>
      </c>
      <c r="B269" s="79" t="str">
        <f>'[25]Cumulative Stats'!B134</f>
        <v>StL</v>
      </c>
      <c r="C269" s="79">
        <f>'[25]Cumulative Stats'!C134</f>
        <v>1</v>
      </c>
      <c r="D269" s="79">
        <f>'[25]Cumulative Stats'!D134</f>
        <v>23</v>
      </c>
      <c r="E269" s="11">
        <f t="shared" si="2"/>
        <v>23</v>
      </c>
      <c r="F269" s="79">
        <f>'[25]Cumulative Stats'!F134</f>
        <v>23</v>
      </c>
      <c r="G269" s="79">
        <f>'[25]Cumulative Stats'!G134</f>
        <v>0</v>
      </c>
      <c r="H269" s="79">
        <f>'[25]Cumulative Stats'!H134</f>
        <v>0</v>
      </c>
    </row>
    <row r="270" spans="1:9">
      <c r="C270">
        <f>+C269+C268</f>
        <v>8</v>
      </c>
      <c r="D270">
        <f>+D269+D268</f>
        <v>151</v>
      </c>
      <c r="F270">
        <f>MAX(F268:F269)</f>
        <v>34</v>
      </c>
      <c r="G270">
        <f>+G269+G268</f>
        <v>0</v>
      </c>
      <c r="H270">
        <f>+H269+H268</f>
        <v>0</v>
      </c>
    </row>
    <row r="272" spans="1:9">
      <c r="A272" s="78" t="str">
        <f>'[20]Cumulative Stats'!A131</f>
        <v>Marshall</v>
      </c>
      <c r="B272" s="78" t="str">
        <f>'[20]Cumulative Stats'!B131</f>
        <v>LA</v>
      </c>
      <c r="C272" s="78">
        <f>'[20]Cumulative Stats'!C131</f>
        <v>0</v>
      </c>
      <c r="D272" s="78">
        <f>'[20]Cumulative Stats'!D131</f>
        <v>0</v>
      </c>
      <c r="E272" s="11">
        <f t="shared" ref="E272:E273" si="3">IF(C272=0,0,D272/C272)</f>
        <v>0</v>
      </c>
      <c r="F272" s="78">
        <f>'[20]Cumulative Stats'!F131</f>
        <v>0</v>
      </c>
      <c r="G272" s="78">
        <f>'[20]Cumulative Stats'!G131</f>
        <v>0</v>
      </c>
      <c r="H272" s="78">
        <f>'[20]Cumulative Stats'!H131</f>
        <v>0</v>
      </c>
    </row>
    <row r="273" spans="1:8">
      <c r="A273" s="78" t="str">
        <f>'[7]Cumulative Stats'!A128</f>
        <v>Marshall,L</v>
      </c>
      <c r="B273" s="78" t="str">
        <f>'[7]Cumulative Stats'!B128</f>
        <v>KC</v>
      </c>
      <c r="C273" s="78">
        <f>'[7]Cumulative Stats'!C128</f>
        <v>6</v>
      </c>
      <c r="D273" s="78">
        <f>'[7]Cumulative Stats'!D128</f>
        <v>107</v>
      </c>
      <c r="E273" s="11">
        <f t="shared" si="3"/>
        <v>17.833333333333332</v>
      </c>
      <c r="F273" s="78">
        <f>'[7]Cumulative Stats'!F128</f>
        <v>26</v>
      </c>
      <c r="G273" s="78">
        <f>'[7]Cumulative Stats'!G128</f>
        <v>0</v>
      </c>
      <c r="H273" s="78">
        <f>'[7]Cumulative Stats'!H128</f>
        <v>0</v>
      </c>
    </row>
    <row r="274" spans="1:8">
      <c r="C274">
        <f>+C273+C272</f>
        <v>6</v>
      </c>
      <c r="D274">
        <f>+D273+D272</f>
        <v>107</v>
      </c>
      <c r="F274">
        <f>MAX(F272:F273)</f>
        <v>26</v>
      </c>
      <c r="G274">
        <f>+G273+G272</f>
        <v>0</v>
      </c>
      <c r="H274">
        <f>+H273+H272</f>
        <v>0</v>
      </c>
    </row>
    <row r="276" spans="1:8">
      <c r="A276" s="78" t="str">
        <f>'[12]Cumulative Stats'!A127</f>
        <v>Maxson</v>
      </c>
      <c r="B276" s="78" t="str">
        <f>'[12]Cumulative Stats'!B127</f>
        <v>Pit</v>
      </c>
      <c r="C276" s="78">
        <f>'[12]Cumulative Stats'!C127</f>
        <v>0</v>
      </c>
      <c r="D276" s="78">
        <f>'[12]Cumulative Stats'!D127</f>
        <v>0</v>
      </c>
      <c r="E276" s="11">
        <f t="shared" ref="E276:E277" si="4">IF(C276=0,0,D276/C276)</f>
        <v>0</v>
      </c>
      <c r="F276" s="78">
        <f>'[12]Cumulative Stats'!F127</f>
        <v>0</v>
      </c>
      <c r="G276" s="78">
        <f>'[12]Cumulative Stats'!G127</f>
        <v>0</v>
      </c>
      <c r="H276" s="78">
        <f>'[12]Cumulative Stats'!H127</f>
        <v>0</v>
      </c>
    </row>
    <row r="277" spans="1:8">
      <c r="A277" s="79" t="str">
        <f>'[27]Cumulative Stats'!A128</f>
        <v>Maxson</v>
      </c>
      <c r="B277" s="79" t="str">
        <f>'[27]Cumulative Stats'!B128</f>
        <v>TB</v>
      </c>
      <c r="C277" s="79">
        <f>'[27]Cumulative Stats'!C128</f>
        <v>0</v>
      </c>
      <c r="D277" s="79">
        <f>'[27]Cumulative Stats'!D128</f>
        <v>0</v>
      </c>
      <c r="E277" s="11">
        <f t="shared" si="4"/>
        <v>0</v>
      </c>
      <c r="F277" s="79">
        <f>'[27]Cumulative Stats'!F128</f>
        <v>0</v>
      </c>
      <c r="G277" s="79">
        <f>'[27]Cumulative Stats'!G128</f>
        <v>0</v>
      </c>
      <c r="H277" s="79">
        <f>'[27]Cumulative Stats'!H128</f>
        <v>0</v>
      </c>
    </row>
    <row r="278" spans="1:8">
      <c r="C278">
        <f>+C277+C276</f>
        <v>0</v>
      </c>
      <c r="D278">
        <f>+D277+D276</f>
        <v>0</v>
      </c>
      <c r="F278">
        <f>MAX(F276:F277)</f>
        <v>0</v>
      </c>
      <c r="G278">
        <f>+G277+G276</f>
        <v>0</v>
      </c>
      <c r="H278">
        <f>+H277+H276</f>
        <v>0</v>
      </c>
    </row>
  </sheetData>
  <sortState ref="A2:I245">
    <sortCondition descending="1" ref="I2:I245"/>
    <sortCondition descending="1" ref="E2:E245"/>
  </sortState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TEAM OFFENSE</vt:lpstr>
      <vt:lpstr>TEAM DEFENSE</vt:lpstr>
      <vt:lpstr>PASSING</vt:lpstr>
      <vt:lpstr>RUSH-REC</vt:lpstr>
      <vt:lpstr>INTS-SACKS</vt:lpstr>
      <vt:lpstr>FGS - KO</vt:lpstr>
      <vt:lpstr>PUNTING</vt:lpstr>
      <vt:lpstr>PUNT RETURNS</vt:lpstr>
      <vt:lpstr>KICKOFF RETURNS</vt:lpstr>
      <vt:lpstr>LEADERS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Mark Zarb</cp:lastModifiedBy>
  <cp:lastPrinted>2017-08-20T16:07:13Z</cp:lastPrinted>
  <dcterms:created xsi:type="dcterms:W3CDTF">2005-12-19T17:13:54Z</dcterms:created>
  <dcterms:modified xsi:type="dcterms:W3CDTF">2017-08-20T16:09:43Z</dcterms:modified>
</cp:coreProperties>
</file>