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02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" i="1"/>
  <c r="F6" i="1"/>
  <c r="G6" i="1"/>
  <c r="H6" i="1"/>
  <c r="H7" i="1"/>
  <c r="D69" i="1"/>
  <c r="H11" i="1"/>
  <c r="F48" i="1"/>
  <c r="F45" i="1"/>
  <c r="G45" i="1"/>
  <c r="F42" i="1"/>
  <c r="G42" i="1"/>
  <c r="H26" i="1"/>
  <c r="F56" i="1"/>
  <c r="G56" i="1"/>
  <c r="F61" i="1"/>
  <c r="G61" i="1"/>
  <c r="F65" i="1"/>
  <c r="G65" i="1"/>
  <c r="F50" i="1"/>
  <c r="G50" i="1"/>
  <c r="F39" i="1"/>
  <c r="G39" i="1"/>
  <c r="F19" i="1"/>
  <c r="G19" i="1"/>
  <c r="F7" i="1"/>
  <c r="G7" i="1"/>
  <c r="H56" i="1"/>
  <c r="H59" i="1"/>
  <c r="H60" i="1"/>
  <c r="H63" i="1"/>
  <c r="H65" i="1"/>
  <c r="H67" i="1"/>
  <c r="H68" i="1"/>
  <c r="H35" i="1"/>
  <c r="H34" i="1"/>
  <c r="H8" i="1"/>
  <c r="F52" i="1"/>
  <c r="G52" i="1"/>
  <c r="F58" i="1"/>
  <c r="G58" i="1"/>
  <c r="F62" i="1"/>
  <c r="G62" i="1"/>
  <c r="F66" i="1"/>
  <c r="G66" i="1"/>
  <c r="F35" i="1"/>
  <c r="G35" i="1"/>
  <c r="F34" i="1"/>
  <c r="G34" i="1"/>
  <c r="F20" i="1"/>
  <c r="G20" i="1"/>
  <c r="F15" i="1"/>
  <c r="G15" i="1"/>
  <c r="F8" i="1"/>
  <c r="G8" i="1"/>
  <c r="H18" i="1"/>
  <c r="F67" i="1"/>
  <c r="G67" i="1"/>
  <c r="F11" i="1"/>
  <c r="G11" i="1"/>
  <c r="H58" i="1"/>
  <c r="H55" i="1"/>
  <c r="H45" i="1"/>
  <c r="H52" i="1"/>
  <c r="H66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68" i="1"/>
  <c r="F55" i="1"/>
  <c r="G55" i="1"/>
  <c r="H12" i="1"/>
  <c r="H13" i="1"/>
  <c r="H19" i="1"/>
  <c r="H69" i="1"/>
  <c r="F9" i="1"/>
  <c r="G9" i="1"/>
  <c r="F21" i="1"/>
  <c r="F30" i="1"/>
  <c r="G30" i="1"/>
  <c r="F36" i="1"/>
  <c r="G36" i="1"/>
  <c r="E69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G68" i="1"/>
  <c r="F69" i="1"/>
  <c r="H27" i="1"/>
  <c r="G69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<sst xmlns="http://schemas.openxmlformats.org/spreadsheetml/2006/main" count="62" uniqueCount="57">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</sst>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02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02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104</v>
          </cell>
        </row>
        <row r="6">
          <cell r="T6">
            <v>3886</v>
          </cell>
        </row>
        <row r="7">
          <cell r="T7">
            <v>1334</v>
          </cell>
        </row>
        <row r="8">
          <cell r="T8">
            <v>2196</v>
          </cell>
        </row>
        <row r="9">
          <cell r="T9">
            <v>356</v>
          </cell>
        </row>
        <row r="11">
          <cell r="T11">
            <v>5660</v>
          </cell>
        </row>
        <row r="12">
          <cell r="T12">
            <v>23486</v>
          </cell>
        </row>
        <row r="15">
          <cell r="T15">
            <v>6817</v>
          </cell>
        </row>
        <row r="16">
          <cell r="T16">
            <v>4154</v>
          </cell>
        </row>
        <row r="18">
          <cell r="T18">
            <v>46256</v>
          </cell>
        </row>
        <row r="19">
          <cell r="T19">
            <v>501</v>
          </cell>
        </row>
        <row r="20">
          <cell r="T20">
            <v>2781</v>
          </cell>
        </row>
        <row r="21">
          <cell r="T21">
            <v>43475</v>
          </cell>
        </row>
        <row r="26">
          <cell r="T26">
            <v>66961</v>
          </cell>
        </row>
        <row r="27">
          <cell r="T27">
            <v>567.95729215190318</v>
          </cell>
        </row>
        <row r="28">
          <cell r="T28">
            <v>1032.0427078480966</v>
          </cell>
        </row>
        <row r="30">
          <cell r="T30">
            <v>12978</v>
          </cell>
        </row>
        <row r="34">
          <cell r="T34">
            <v>151</v>
          </cell>
        </row>
        <row r="35">
          <cell r="T35">
            <v>2043</v>
          </cell>
        </row>
        <row r="36">
          <cell r="T36">
            <v>15</v>
          </cell>
        </row>
        <row r="38">
          <cell r="T38">
            <v>1155</v>
          </cell>
        </row>
        <row r="39">
          <cell r="T39">
            <v>46637</v>
          </cell>
        </row>
        <row r="42">
          <cell r="T42">
            <v>544</v>
          </cell>
        </row>
        <row r="43">
          <cell r="T43">
            <v>4292</v>
          </cell>
        </row>
        <row r="45">
          <cell r="T45">
            <v>8</v>
          </cell>
        </row>
        <row r="47">
          <cell r="T47">
            <v>1008</v>
          </cell>
        </row>
        <row r="48">
          <cell r="T48">
            <v>21273</v>
          </cell>
        </row>
        <row r="50">
          <cell r="T50">
            <v>7</v>
          </cell>
        </row>
        <row r="52">
          <cell r="T52">
            <v>1228</v>
          </cell>
        </row>
        <row r="53">
          <cell r="T53">
            <v>10515</v>
          </cell>
        </row>
        <row r="55">
          <cell r="T55">
            <v>323</v>
          </cell>
        </row>
        <row r="56">
          <cell r="T56">
            <v>152</v>
          </cell>
        </row>
        <row r="58">
          <cell r="T58">
            <v>4303</v>
          </cell>
        </row>
        <row r="59">
          <cell r="T59">
            <v>445</v>
          </cell>
        </row>
        <row r="60">
          <cell r="T60">
            <v>133</v>
          </cell>
        </row>
        <row r="61">
          <cell r="T61">
            <v>272</v>
          </cell>
        </row>
        <row r="62">
          <cell r="T62">
            <v>40</v>
          </cell>
        </row>
        <row r="63">
          <cell r="T63">
            <v>433</v>
          </cell>
        </row>
        <row r="66">
          <cell r="T66">
            <v>8</v>
          </cell>
        </row>
        <row r="67">
          <cell r="T67">
            <v>399</v>
          </cell>
        </row>
        <row r="68">
          <cell r="T68">
            <v>511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3833</v>
          </cell>
        </row>
        <row r="7">
          <cell r="T7">
            <v>1355</v>
          </cell>
        </row>
        <row r="8">
          <cell r="T8">
            <v>2093</v>
          </cell>
        </row>
        <row r="9">
          <cell r="T9">
            <v>385</v>
          </cell>
        </row>
        <row r="11">
          <cell r="T11">
            <v>5688</v>
          </cell>
        </row>
        <row r="12">
          <cell r="T12">
            <v>23832</v>
          </cell>
        </row>
        <row r="15">
          <cell r="T15">
            <v>6909</v>
          </cell>
        </row>
        <row r="16">
          <cell r="T16">
            <v>3937</v>
          </cell>
        </row>
        <row r="18">
          <cell r="T18">
            <v>47568</v>
          </cell>
        </row>
        <row r="19">
          <cell r="T19">
            <v>527</v>
          </cell>
        </row>
        <row r="20">
          <cell r="T20">
            <v>2945</v>
          </cell>
        </row>
        <row r="21">
          <cell r="T21">
            <v>44623</v>
          </cell>
        </row>
        <row r="26">
          <cell r="T26">
            <v>68455</v>
          </cell>
        </row>
        <row r="27">
          <cell r="T27">
            <v>553.59800924996432</v>
          </cell>
        </row>
        <row r="28">
          <cell r="T28">
            <v>1046.4019907500358</v>
          </cell>
        </row>
        <row r="30">
          <cell r="T30">
            <v>13124</v>
          </cell>
        </row>
        <row r="34">
          <cell r="T34">
            <v>163</v>
          </cell>
        </row>
        <row r="35">
          <cell r="T35">
            <v>2487</v>
          </cell>
        </row>
        <row r="36">
          <cell r="T36">
            <v>15</v>
          </cell>
        </row>
        <row r="38">
          <cell r="T38">
            <v>1211</v>
          </cell>
        </row>
        <row r="39">
          <cell r="T39">
            <v>49258</v>
          </cell>
        </row>
        <row r="42">
          <cell r="T42">
            <v>560</v>
          </cell>
        </row>
        <row r="43">
          <cell r="T43">
            <v>5139</v>
          </cell>
        </row>
        <row r="45">
          <cell r="T45">
            <v>11</v>
          </cell>
        </row>
        <row r="47">
          <cell r="T47">
            <v>946</v>
          </cell>
        </row>
        <row r="48">
          <cell r="T48">
            <v>19938</v>
          </cell>
        </row>
        <row r="50">
          <cell r="T50">
            <v>5</v>
          </cell>
        </row>
        <row r="52">
          <cell r="T52">
            <v>1307</v>
          </cell>
        </row>
        <row r="53">
          <cell r="T53">
            <v>11242</v>
          </cell>
        </row>
        <row r="55">
          <cell r="T55">
            <v>397</v>
          </cell>
        </row>
        <row r="56">
          <cell r="T56">
            <v>215</v>
          </cell>
        </row>
        <row r="58">
          <cell r="T58">
            <v>4764</v>
          </cell>
        </row>
        <row r="59">
          <cell r="T59">
            <v>502</v>
          </cell>
        </row>
        <row r="60">
          <cell r="T60">
            <v>142</v>
          </cell>
        </row>
        <row r="61">
          <cell r="T61">
            <v>296</v>
          </cell>
        </row>
        <row r="62">
          <cell r="T62">
            <v>64</v>
          </cell>
        </row>
        <row r="63">
          <cell r="T63">
            <v>491</v>
          </cell>
        </row>
        <row r="66">
          <cell r="T66">
            <v>6</v>
          </cell>
        </row>
        <row r="67">
          <cell r="T67">
            <v>415</v>
          </cell>
        </row>
        <row r="68">
          <cell r="T68">
            <v>529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7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104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3886</v>
      </c>
      <c r="E6" s="11">
        <f>'[2]Team Offense'!T6</f>
        <v>3833</v>
      </c>
      <c r="F6">
        <f>+E6+D6</f>
        <v>7719</v>
      </c>
      <c r="G6" s="8">
        <f>+F6/$C$1</f>
        <v>74.22115384615384</v>
      </c>
      <c r="H6" s="8">
        <f>+K6+L6</f>
        <v>75.9921875</v>
      </c>
      <c r="K6" s="11">
        <v>38.8515625</v>
      </c>
      <c r="L6" s="11">
        <v>37.140625</v>
      </c>
    </row>
    <row r="7" spans="1:12" x14ac:dyDescent="0.25">
      <c r="A7" s="2" t="s">
        <v>3</v>
      </c>
      <c r="D7" s="11">
        <f>'[1]Team Offense'!T7</f>
        <v>1334</v>
      </c>
      <c r="E7" s="11">
        <f>'[2]Team Offense'!T7</f>
        <v>1355</v>
      </c>
      <c r="F7">
        <f t="shared" ref="F7:F9" si="0">+E7+D7</f>
        <v>2689</v>
      </c>
      <c r="G7" s="8">
        <f t="shared" ref="G7:G12" si="1">+F7/$C$1</f>
        <v>25.85576923076923</v>
      </c>
      <c r="H7" s="8">
        <f t="shared" ref="H7:H9" si="2">+K7+L7</f>
        <v>25.5</v>
      </c>
      <c r="K7" s="11">
        <v>13.0390625</v>
      </c>
      <c r="L7" s="11">
        <v>12.4609375</v>
      </c>
    </row>
    <row r="8" spans="1:12" x14ac:dyDescent="0.25">
      <c r="A8" s="2" t="s">
        <v>4</v>
      </c>
      <c r="D8" s="11">
        <f>'[1]Team Offense'!T8</f>
        <v>2196</v>
      </c>
      <c r="E8" s="11">
        <f>'[2]Team Offense'!T8</f>
        <v>2093</v>
      </c>
      <c r="F8">
        <f t="shared" si="0"/>
        <v>4289</v>
      </c>
      <c r="G8" s="8">
        <f t="shared" si="1"/>
        <v>41.240384615384613</v>
      </c>
      <c r="H8" s="8">
        <f t="shared" si="2"/>
        <v>43.984375</v>
      </c>
      <c r="K8" s="11">
        <v>22.5703125</v>
      </c>
      <c r="L8" s="11">
        <v>21.4140625</v>
      </c>
    </row>
    <row r="9" spans="1:12" x14ac:dyDescent="0.25">
      <c r="A9" s="2" t="s">
        <v>5</v>
      </c>
      <c r="D9" s="11">
        <f>'[1]Team Offense'!T9</f>
        <v>356</v>
      </c>
      <c r="E9" s="11">
        <f>'[2]Team Offense'!T9</f>
        <v>385</v>
      </c>
      <c r="F9">
        <f t="shared" si="0"/>
        <v>741</v>
      </c>
      <c r="G9" s="8">
        <f t="shared" si="1"/>
        <v>7.125</v>
      </c>
      <c r="H9" s="8">
        <f t="shared" si="2"/>
        <v>6.5078125</v>
      </c>
      <c r="K9" s="11">
        <v>3.2421875</v>
      </c>
      <c r="L9" s="11">
        <v>3.265625</v>
      </c>
    </row>
    <row r="10" spans="1:12" x14ac:dyDescent="0.25">
      <c r="A10" s="3"/>
      <c r="D10" s="11">
        <f>'[1]Team Offense'!T10</f>
        <v>0</v>
      </c>
      <c r="E10" s="11">
        <f>'[2]Team Offense'!T10</f>
        <v>0</v>
      </c>
      <c r="G10" s="9"/>
      <c r="H10" s="9"/>
      <c r="K10" s="11"/>
      <c r="L10" s="11"/>
    </row>
    <row r="11" spans="1:12" x14ac:dyDescent="0.25">
      <c r="A11" t="s">
        <v>6</v>
      </c>
      <c r="D11" s="11">
        <f>'[1]Team Offense'!T11</f>
        <v>5660</v>
      </c>
      <c r="E11" s="11">
        <f>'[2]Team Offense'!T11</f>
        <v>5688</v>
      </c>
      <c r="F11" s="4">
        <f>+E11+D11</f>
        <v>11348</v>
      </c>
      <c r="G11" s="8">
        <f t="shared" si="1"/>
        <v>109.11538461538461</v>
      </c>
      <c r="H11" s="8">
        <f>+K11+L11</f>
        <v>110.171875</v>
      </c>
      <c r="K11" s="11">
        <v>55.5234375</v>
      </c>
      <c r="L11" s="11">
        <v>54.6484375</v>
      </c>
    </row>
    <row r="12" spans="1:12" x14ac:dyDescent="0.25">
      <c r="A12" t="s">
        <v>7</v>
      </c>
      <c r="D12" s="11">
        <f>'[1]Team Offense'!T12</f>
        <v>23486</v>
      </c>
      <c r="E12" s="11">
        <f>'[2]Team Offense'!T12</f>
        <v>23832</v>
      </c>
      <c r="F12">
        <f t="shared" ref="F12" si="3">+E12+D12</f>
        <v>47318</v>
      </c>
      <c r="G12" s="8">
        <f t="shared" si="1"/>
        <v>454.98076923076923</v>
      </c>
      <c r="H12" s="8">
        <f t="shared" ref="H12" si="4">+K12+L12</f>
        <v>464.5234375</v>
      </c>
      <c r="K12" s="11">
        <v>234.1640625</v>
      </c>
      <c r="L12" s="11">
        <v>230.359375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4.1697215368346843</v>
      </c>
      <c r="G13" s="8">
        <f>+G12/G11</f>
        <v>4.1697215368346843</v>
      </c>
      <c r="H13" s="8">
        <f>+H12/H11</f>
        <v>4.2163522904552542</v>
      </c>
      <c r="K13" s="11">
        <v>4.2173913043478262</v>
      </c>
      <c r="L13" s="11">
        <v>4.2152966404574697</v>
      </c>
    </row>
    <row r="14" spans="1:12" x14ac:dyDescent="0.25">
      <c r="A14" s="3"/>
      <c r="D14" s="11">
        <f>'[1]Team Offense'!T14</f>
        <v>0</v>
      </c>
      <c r="E14" s="11">
        <f>'[2]Team Offense'!T14</f>
        <v>0</v>
      </c>
      <c r="G14" s="9"/>
      <c r="H14" s="9"/>
      <c r="K14" s="11"/>
      <c r="L14" s="11"/>
    </row>
    <row r="15" spans="1:12" x14ac:dyDescent="0.25">
      <c r="A15" t="s">
        <v>9</v>
      </c>
      <c r="D15" s="11">
        <f>'[1]Team Offense'!T15</f>
        <v>6817</v>
      </c>
      <c r="E15" s="11">
        <f>'[2]Team Offense'!T15</f>
        <v>6909</v>
      </c>
      <c r="F15" s="4">
        <f>+E15+D15</f>
        <v>13726</v>
      </c>
      <c r="G15" s="8">
        <f>+F15/$C$1</f>
        <v>131.98076923076923</v>
      </c>
      <c r="H15" s="8">
        <f>+K15+L15</f>
        <v>135.09375</v>
      </c>
      <c r="K15" s="11">
        <v>66.546875</v>
      </c>
      <c r="L15" s="11">
        <v>68.546875</v>
      </c>
    </row>
    <row r="16" spans="1:12" x14ac:dyDescent="0.25">
      <c r="A16" t="s">
        <v>10</v>
      </c>
      <c r="D16" s="11">
        <f>'[1]Team Offense'!T16</f>
        <v>4154</v>
      </c>
      <c r="E16" s="11">
        <f>'[2]Team Offense'!T16</f>
        <v>3937</v>
      </c>
      <c r="F16">
        <f t="shared" ref="F16" si="5">+E16+D16</f>
        <v>8091</v>
      </c>
      <c r="G16" s="8">
        <f t="shared" ref="G16:G20" si="6">+F16/$C$1</f>
        <v>77.79807692307692</v>
      </c>
      <c r="H16" s="8">
        <f t="shared" ref="H16" si="7">+K16+L16</f>
        <v>80.578125</v>
      </c>
      <c r="K16" s="11">
        <v>40.9765625</v>
      </c>
      <c r="L16" s="11">
        <v>39.6015625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0.58946524843362957</v>
      </c>
      <c r="G17" s="10">
        <f t="shared" si="8"/>
        <v>0.58946524843362957</v>
      </c>
      <c r="H17" s="10">
        <f t="shared" si="8"/>
        <v>0.59646079111727968</v>
      </c>
      <c r="K17" s="11">
        <v>61.575487203568912</v>
      </c>
      <c r="L17" s="11">
        <v>57.772965580123092</v>
      </c>
    </row>
    <row r="18" spans="1:12" x14ac:dyDescent="0.25">
      <c r="A18" t="s">
        <v>12</v>
      </c>
      <c r="D18" s="11">
        <f>'[1]Team Offense'!T18</f>
        <v>46256</v>
      </c>
      <c r="E18" s="11">
        <f>'[2]Team Offense'!T18</f>
        <v>47568</v>
      </c>
      <c r="F18">
        <f t="shared" ref="F18:F19" si="9">+E18+D18</f>
        <v>93824</v>
      </c>
      <c r="G18" s="8">
        <f t="shared" si="6"/>
        <v>902.15384615384619</v>
      </c>
      <c r="H18" s="8">
        <f>+K18+L18</f>
        <v>907.8203125</v>
      </c>
      <c r="K18" s="11">
        <v>458.0078125</v>
      </c>
      <c r="L18" s="11">
        <v>449.8125</v>
      </c>
    </row>
    <row r="19" spans="1:12" x14ac:dyDescent="0.25">
      <c r="A19" t="s">
        <v>13</v>
      </c>
      <c r="D19" s="11">
        <f>'[1]Team Offense'!T19</f>
        <v>501</v>
      </c>
      <c r="E19" s="11">
        <f>'[2]Team Offense'!T19</f>
        <v>527</v>
      </c>
      <c r="F19">
        <f t="shared" si="9"/>
        <v>1028</v>
      </c>
      <c r="G19" s="8">
        <f t="shared" si="6"/>
        <v>9.884615384615385</v>
      </c>
      <c r="H19" s="8">
        <f t="shared" ref="H19" si="10">+K19+L19</f>
        <v>9.1796875</v>
      </c>
      <c r="K19" s="11">
        <v>4.5546875</v>
      </c>
      <c r="L19" s="11">
        <v>4.625</v>
      </c>
    </row>
    <row r="20" spans="1:12" x14ac:dyDescent="0.25">
      <c r="A20" t="s">
        <v>14</v>
      </c>
      <c r="D20" s="11">
        <f>'[1]Team Offense'!T20</f>
        <v>2781</v>
      </c>
      <c r="E20" s="11">
        <f>'[2]Team Offense'!T20</f>
        <v>2945</v>
      </c>
      <c r="F20">
        <f t="shared" ref="F20:F21" si="11">+E20+D20</f>
        <v>5726</v>
      </c>
      <c r="G20" s="8">
        <f t="shared" si="6"/>
        <v>55.057692307692307</v>
      </c>
      <c r="H20" s="8">
        <f t="shared" ref="H20" si="12">+K20+L20</f>
        <v>58.90625</v>
      </c>
      <c r="I20" s="6"/>
      <c r="J20" s="6"/>
      <c r="K20" s="11">
        <v>28.9609375</v>
      </c>
      <c r="L20" s="11">
        <v>29.9453125</v>
      </c>
    </row>
    <row r="21" spans="1:12" x14ac:dyDescent="0.25">
      <c r="A21" t="s">
        <v>15</v>
      </c>
      <c r="D21" s="11">
        <f>'[1]Team Offense'!T21</f>
        <v>43475</v>
      </c>
      <c r="E21" s="11">
        <f>'[2]Team Offense'!T21</f>
        <v>44623</v>
      </c>
      <c r="F21">
        <f t="shared" si="11"/>
        <v>88098</v>
      </c>
      <c r="G21" s="8">
        <f>+G18-G20</f>
        <v>847.09615384615392</v>
      </c>
      <c r="H21" s="8">
        <f>+H18-H20</f>
        <v>848.9140625</v>
      </c>
      <c r="K21" s="11">
        <v>429.046875</v>
      </c>
      <c r="L21" s="11">
        <v>419.8671875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5.9711264741764944</v>
      </c>
      <c r="G22" s="10">
        <f t="shared" ref="G22:H22" si="13">+G21/(G19+G15)</f>
        <v>5.9711264741764953</v>
      </c>
      <c r="H22" s="10">
        <f t="shared" si="13"/>
        <v>5.8840634645584018</v>
      </c>
      <c r="K22" s="11">
        <v>6</v>
      </c>
      <c r="L22" s="11">
        <v>5.7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11.596094425905326</v>
      </c>
      <c r="G23" s="10">
        <f>+G18/G16</f>
        <v>11.596094425905328</v>
      </c>
      <c r="H23" s="10">
        <f>+H18/H16</f>
        <v>11.266337017645919</v>
      </c>
      <c r="K23" s="11">
        <v>11.1</v>
      </c>
      <c r="L23" s="11">
        <v>11.3</v>
      </c>
    </row>
    <row r="24" spans="1:12" x14ac:dyDescent="0.25">
      <c r="A24" s="3"/>
      <c r="D24" s="11">
        <f>'[1]Team Offense'!T24</f>
        <v>0</v>
      </c>
      <c r="E24" s="11">
        <f>'[2]Team Offense'!T24</f>
        <v>0</v>
      </c>
      <c r="G24" s="9"/>
      <c r="H24" s="9"/>
      <c r="K24" s="11"/>
      <c r="L24" s="11"/>
    </row>
    <row r="25" spans="1:12" x14ac:dyDescent="0.25">
      <c r="A25" s="3" t="s">
        <v>18</v>
      </c>
      <c r="D25" s="11">
        <f>'[1]Team Offense'!T25</f>
        <v>0</v>
      </c>
      <c r="E25" s="11">
        <f>'[2]Team Offense'!T25</f>
        <v>0</v>
      </c>
      <c r="G25" s="9"/>
      <c r="H25" s="9"/>
      <c r="K25" s="11"/>
      <c r="L25" s="11"/>
    </row>
    <row r="26" spans="1:12" x14ac:dyDescent="0.25">
      <c r="A26" t="s">
        <v>19</v>
      </c>
      <c r="D26" s="11">
        <f>'[1]Team Offense'!T26</f>
        <v>66961</v>
      </c>
      <c r="E26" s="11">
        <f>'[2]Team Offense'!T26</f>
        <v>68455</v>
      </c>
      <c r="F26">
        <f t="shared" ref="F26" si="14">+E26+D26</f>
        <v>135416</v>
      </c>
      <c r="G26" s="8">
        <f t="shared" ref="G26" si="15">+F26/$C$1</f>
        <v>1302.0769230769231</v>
      </c>
      <c r="H26" s="8">
        <f>+K26+L26</f>
        <v>1313.4375</v>
      </c>
      <c r="K26" s="11">
        <v>663.2109375</v>
      </c>
      <c r="L26" s="11">
        <v>650.2265625</v>
      </c>
    </row>
    <row r="27" spans="1:12" x14ac:dyDescent="0.25">
      <c r="A27" t="s">
        <v>20</v>
      </c>
      <c r="D27" s="11">
        <f>'[1]Team Offense'!T27</f>
        <v>567.95729215190318</v>
      </c>
      <c r="E27" s="11">
        <f>'[2]Team Offense'!T27</f>
        <v>553.59800924996432</v>
      </c>
      <c r="F27" s="4">
        <f>F12/F26</f>
        <v>0.34942695102498966</v>
      </c>
      <c r="G27" s="10">
        <f t="shared" ref="G27:H27" si="16">+G12/G26</f>
        <v>0.34942695102498966</v>
      </c>
      <c r="H27" s="10">
        <f t="shared" si="16"/>
        <v>0.35366999762074708</v>
      </c>
      <c r="K27" s="11">
        <v>35.299999999999997</v>
      </c>
      <c r="L27" s="11">
        <v>35.4</v>
      </c>
    </row>
    <row r="28" spans="1:12" x14ac:dyDescent="0.25">
      <c r="A28" t="s">
        <v>21</v>
      </c>
      <c r="D28" s="11">
        <f>'[1]Team Offense'!T28</f>
        <v>1032.0427078480966</v>
      </c>
      <c r="E28" s="11">
        <f>'[2]Team Offense'!T28</f>
        <v>1046.4019907500358</v>
      </c>
      <c r="F28" s="4">
        <f>F21/F26</f>
        <v>0.65057304897501034</v>
      </c>
      <c r="G28" s="10">
        <f t="shared" ref="G28:H28" si="17">+G21/G26</f>
        <v>0.65057304897501034</v>
      </c>
      <c r="H28" s="10">
        <f t="shared" si="17"/>
        <v>0.64633000237925287</v>
      </c>
      <c r="K28" s="11">
        <v>64.7</v>
      </c>
      <c r="L28" s="11">
        <v>64.599999999999994</v>
      </c>
    </row>
    <row r="29" spans="1:12" x14ac:dyDescent="0.25">
      <c r="A29" s="3"/>
      <c r="D29" s="11">
        <f>'[1]Team Offense'!T29</f>
        <v>0</v>
      </c>
      <c r="E29" s="11">
        <f>'[2]Team Offense'!T29</f>
        <v>0</v>
      </c>
      <c r="G29" s="9"/>
      <c r="H29" s="9"/>
      <c r="K29" s="11"/>
      <c r="L29" s="11"/>
    </row>
    <row r="30" spans="1:12" x14ac:dyDescent="0.25">
      <c r="A30" t="s">
        <v>22</v>
      </c>
      <c r="D30" s="11">
        <f>'[1]Team Offense'!T30</f>
        <v>12978</v>
      </c>
      <c r="E30" s="11">
        <f>'[2]Team Offense'!T30</f>
        <v>13124</v>
      </c>
      <c r="F30">
        <f t="shared" ref="F30" si="18">+E30+D30</f>
        <v>26102</v>
      </c>
      <c r="G30" s="8">
        <f t="shared" ref="G30" si="19">+F30/$C$1</f>
        <v>250.98076923076923</v>
      </c>
      <c r="H30" s="8">
        <f t="shared" ref="H30" si="20">+K30+L30</f>
        <v>254.4453125</v>
      </c>
      <c r="K30" s="11">
        <v>126.625</v>
      </c>
      <c r="L30" s="11">
        <v>127.8203125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5.1879549459811507</v>
      </c>
      <c r="G31" s="10">
        <f t="shared" ref="G31:H31" si="21">+G26/G30</f>
        <v>5.1879549459811507</v>
      </c>
      <c r="H31" s="10">
        <f t="shared" si="21"/>
        <v>5.1619638306364948</v>
      </c>
      <c r="K31" s="11">
        <v>5.2375987166831193</v>
      </c>
      <c r="L31" s="11">
        <v>5.0870362447283171</v>
      </c>
    </row>
    <row r="32" spans="1:12" x14ac:dyDescent="0.25">
      <c r="A32" s="3"/>
      <c r="D32" s="11">
        <f>'[1]Team Offense'!T32</f>
        <v>0</v>
      </c>
      <c r="E32" s="11">
        <f>'[2]Team Offense'!T32</f>
        <v>0</v>
      </c>
      <c r="G32" s="9"/>
      <c r="H32" s="9"/>
      <c r="K32" s="11"/>
      <c r="L32" s="11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1"/>
      <c r="L33" s="11"/>
    </row>
    <row r="34" spans="1:12" x14ac:dyDescent="0.25">
      <c r="A34" t="s">
        <v>25</v>
      </c>
      <c r="D34" s="11">
        <f>'[1]Team Offense'!T34</f>
        <v>151</v>
      </c>
      <c r="E34" s="11">
        <f>'[2]Team Offense'!T34</f>
        <v>163</v>
      </c>
      <c r="F34">
        <f t="shared" ref="F34:F35" si="22">+E34+D34</f>
        <v>314</v>
      </c>
      <c r="G34" s="8">
        <f t="shared" ref="G34:G35" si="23">+F34/$C$1</f>
        <v>3.0192307692307692</v>
      </c>
      <c r="H34" s="8">
        <f t="shared" ref="H34:H36" si="24">+K34+L34</f>
        <v>4.125</v>
      </c>
      <c r="K34" s="11">
        <v>1.9609375</v>
      </c>
      <c r="L34" s="11">
        <v>2.1640625</v>
      </c>
    </row>
    <row r="35" spans="1:12" x14ac:dyDescent="0.25">
      <c r="A35" t="s">
        <v>26</v>
      </c>
      <c r="D35" s="11">
        <f>'[1]Team Offense'!T35</f>
        <v>2043</v>
      </c>
      <c r="E35" s="11">
        <f>'[2]Team Offense'!T35</f>
        <v>2487</v>
      </c>
      <c r="F35">
        <f t="shared" si="22"/>
        <v>4530</v>
      </c>
      <c r="G35" s="8">
        <f t="shared" si="23"/>
        <v>43.557692307692307</v>
      </c>
      <c r="H35" s="8">
        <f t="shared" si="24"/>
        <v>58.90625</v>
      </c>
      <c r="K35" s="11">
        <v>30.953125</v>
      </c>
      <c r="L35" s="11">
        <v>27.953125</v>
      </c>
    </row>
    <row r="36" spans="1:12" x14ac:dyDescent="0.25">
      <c r="A36" t="s">
        <v>27</v>
      </c>
      <c r="D36" s="11">
        <f>'[1]Team Offense'!T36</f>
        <v>15</v>
      </c>
      <c r="E36" s="11">
        <f>'[2]Team Offense'!T36</f>
        <v>15</v>
      </c>
      <c r="F36" s="4">
        <f>+E36+D36</f>
        <v>30</v>
      </c>
      <c r="G36" s="8">
        <f>+F36/$C$1</f>
        <v>0.28846153846153844</v>
      </c>
      <c r="H36" s="8">
        <f t="shared" si="24"/>
        <v>0.359375</v>
      </c>
      <c r="K36" s="11">
        <v>0.1640625</v>
      </c>
      <c r="L36" s="11">
        <v>0.1953125</v>
      </c>
    </row>
    <row r="37" spans="1:12" x14ac:dyDescent="0.25">
      <c r="A37" s="3"/>
      <c r="D37" s="11">
        <f>'[1]Team Offense'!T37</f>
        <v>0</v>
      </c>
      <c r="E37" s="11">
        <f>'[2]Team Offense'!T37</f>
        <v>0</v>
      </c>
      <c r="G37" s="9"/>
      <c r="H37" s="9"/>
      <c r="K37" s="11"/>
      <c r="L37" s="11"/>
    </row>
    <row r="38" spans="1:12" x14ac:dyDescent="0.25">
      <c r="A38" t="s">
        <v>28</v>
      </c>
      <c r="D38" s="11">
        <f>'[1]Team Offense'!T38</f>
        <v>1155</v>
      </c>
      <c r="E38" s="11">
        <f>'[2]Team Offense'!T38</f>
        <v>1211</v>
      </c>
      <c r="F38">
        <f t="shared" ref="F38:F39" si="25">+E38+D38</f>
        <v>2366</v>
      </c>
      <c r="G38" s="8">
        <f>+F38/$C$1</f>
        <v>22.75</v>
      </c>
      <c r="H38" s="8">
        <f t="shared" ref="H38:H39" si="26">+K38+L38</f>
        <v>19.1171875</v>
      </c>
      <c r="K38" s="11">
        <v>9.15625</v>
      </c>
      <c r="L38" s="11">
        <v>9.9609375</v>
      </c>
    </row>
    <row r="39" spans="1:12" x14ac:dyDescent="0.25">
      <c r="A39" t="s">
        <v>29</v>
      </c>
      <c r="D39" s="11">
        <f>'[1]Team Offense'!T39</f>
        <v>46637</v>
      </c>
      <c r="E39" s="11">
        <f>'[2]Team Offense'!T39</f>
        <v>49258</v>
      </c>
      <c r="F39">
        <f t="shared" si="25"/>
        <v>95895</v>
      </c>
      <c r="G39" s="8">
        <f>+F39/$C$1</f>
        <v>922.06730769230774</v>
      </c>
      <c r="H39" s="8">
        <f t="shared" si="26"/>
        <v>782.6484375</v>
      </c>
      <c r="K39" s="11">
        <v>370.4375</v>
      </c>
      <c r="L39" s="11">
        <v>412.2109375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40.530431107354183</v>
      </c>
      <c r="G40" s="8">
        <f>+G39/G38</f>
        <v>40.53043110735419</v>
      </c>
      <c r="H40" s="8">
        <f t="shared" ref="H40" si="27">+H39/H38</f>
        <v>40.939517776869636</v>
      </c>
      <c r="K40" s="11">
        <v>40.457337883959042</v>
      </c>
      <c r="L40" s="11">
        <v>41.382745098039216</v>
      </c>
    </row>
    <row r="41" spans="1:12" x14ac:dyDescent="0.25">
      <c r="A41" s="3"/>
      <c r="D41" s="11">
        <f>'[1]Team Offense'!T41</f>
        <v>0</v>
      </c>
      <c r="E41" s="11">
        <f>'[2]Team Offense'!T41</f>
        <v>0</v>
      </c>
      <c r="G41" s="9"/>
      <c r="H41" s="9"/>
      <c r="K41" s="11"/>
      <c r="L41" s="11"/>
    </row>
    <row r="42" spans="1:12" x14ac:dyDescent="0.25">
      <c r="A42" t="s">
        <v>31</v>
      </c>
      <c r="D42" s="11">
        <f>'[1]Team Offense'!T42</f>
        <v>544</v>
      </c>
      <c r="E42" s="11">
        <f>'[2]Team Offense'!T42</f>
        <v>560</v>
      </c>
      <c r="F42">
        <f t="shared" ref="F42" si="28">+E42+D42</f>
        <v>1104</v>
      </c>
      <c r="G42" s="8">
        <f t="shared" ref="G42:G66" si="29">+F42/$C$1</f>
        <v>10.615384615384615</v>
      </c>
      <c r="H42" s="8">
        <f t="shared" ref="H42:H43" si="30">+K42+L42</f>
        <v>8.9921875</v>
      </c>
      <c r="K42" s="11">
        <v>4.1875</v>
      </c>
      <c r="L42" s="11">
        <v>4.8046875</v>
      </c>
    </row>
    <row r="43" spans="1:12" x14ac:dyDescent="0.25">
      <c r="A43" t="s">
        <v>32</v>
      </c>
      <c r="D43" s="11">
        <f>'[1]Team Offense'!T43</f>
        <v>4292</v>
      </c>
      <c r="E43" s="11">
        <f>'[2]Team Offense'!T43</f>
        <v>5139</v>
      </c>
      <c r="F43" s="4">
        <f>+E43+D43</f>
        <v>9431</v>
      </c>
      <c r="G43" s="8">
        <f>+F43/$C$1</f>
        <v>90.682692307692307</v>
      </c>
      <c r="H43" s="8">
        <f t="shared" si="30"/>
        <v>85.7109375</v>
      </c>
      <c r="K43" s="11">
        <v>39.6171875</v>
      </c>
      <c r="L43" s="11">
        <v>46.09375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8.5425724637681153</v>
      </c>
      <c r="G44" s="8">
        <f>+G43/G42</f>
        <v>8.5425724637681153</v>
      </c>
      <c r="H44" s="8">
        <f t="shared" si="31"/>
        <v>9.5317115551694176</v>
      </c>
      <c r="K44" s="11">
        <v>9.4608208955223887</v>
      </c>
      <c r="L44" s="11">
        <v>9.5934959349593498</v>
      </c>
    </row>
    <row r="45" spans="1:12" x14ac:dyDescent="0.25">
      <c r="A45" t="s">
        <v>34</v>
      </c>
      <c r="D45" s="11">
        <f>'[1]Team Offense'!T45</f>
        <v>8</v>
      </c>
      <c r="E45" s="11">
        <f>'[2]Team Offense'!T45</f>
        <v>11</v>
      </c>
      <c r="F45" s="4">
        <f>+E45+D45</f>
        <v>19</v>
      </c>
      <c r="G45" s="8">
        <f>F45/$C$1</f>
        <v>0.18269230769230768</v>
      </c>
      <c r="H45" s="8">
        <f>K45+L45</f>
        <v>0.171875</v>
      </c>
      <c r="K45" s="11">
        <v>8.59375E-2</v>
      </c>
      <c r="L45" s="11">
        <v>8.59375E-2</v>
      </c>
    </row>
    <row r="46" spans="1:12" x14ac:dyDescent="0.25">
      <c r="A46" s="3"/>
      <c r="D46" s="11">
        <f>'[1]Team Offense'!T46</f>
        <v>0</v>
      </c>
      <c r="E46" s="11">
        <f>'[2]Team Offense'!T46</f>
        <v>0</v>
      </c>
      <c r="G46" s="8"/>
      <c r="H46" s="8"/>
      <c r="K46" s="11"/>
      <c r="L46" s="11"/>
    </row>
    <row r="47" spans="1:12" x14ac:dyDescent="0.25">
      <c r="A47" t="s">
        <v>35</v>
      </c>
      <c r="D47" s="11">
        <f>'[1]Team Offense'!T47</f>
        <v>1008</v>
      </c>
      <c r="E47" s="11">
        <f>'[2]Team Offense'!T47</f>
        <v>946</v>
      </c>
      <c r="F47" s="4">
        <f>D47+E47</f>
        <v>1954</v>
      </c>
      <c r="G47" s="8">
        <f>+F47/$C$1</f>
        <v>18.78846153846154</v>
      </c>
      <c r="H47" s="8">
        <f>K47+L47</f>
        <v>17.2265625</v>
      </c>
      <c r="K47" s="11">
        <v>8.5</v>
      </c>
      <c r="L47" s="11">
        <v>8.7265625</v>
      </c>
    </row>
    <row r="48" spans="1:12" x14ac:dyDescent="0.25">
      <c r="A48" t="s">
        <v>32</v>
      </c>
      <c r="D48" s="11">
        <f>'[1]Team Offense'!T48</f>
        <v>21273</v>
      </c>
      <c r="E48" s="11">
        <f>'[2]Team Offense'!T48</f>
        <v>19938</v>
      </c>
      <c r="F48">
        <f t="shared" ref="F48" si="32">+E48+D48</f>
        <v>41211</v>
      </c>
      <c r="G48" s="8">
        <f t="shared" si="29"/>
        <v>396.25961538461536</v>
      </c>
      <c r="H48" s="8">
        <f t="shared" ref="H48" si="33">+K48+L48</f>
        <v>375.15625</v>
      </c>
      <c r="K48" s="11">
        <v>183.5546875</v>
      </c>
      <c r="L48" s="11">
        <v>191.6015625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21.090583418628455</v>
      </c>
      <c r="G49" s="8">
        <f>G48/G47</f>
        <v>21.090583418628452</v>
      </c>
      <c r="H49" s="8">
        <f>H48/H47</f>
        <v>21.777777777777779</v>
      </c>
      <c r="K49" s="11">
        <v>21.594669117647058</v>
      </c>
      <c r="L49" s="11">
        <v>21.95613249776186</v>
      </c>
    </row>
    <row r="50" spans="1:12" x14ac:dyDescent="0.25">
      <c r="A50" t="s">
        <v>34</v>
      </c>
      <c r="D50" s="11">
        <f>'[1]Team Offense'!T50</f>
        <v>7</v>
      </c>
      <c r="E50" s="11">
        <f>'[2]Team Offense'!T50</f>
        <v>5</v>
      </c>
      <c r="F50" s="4">
        <f>D50+E50</f>
        <v>12</v>
      </c>
      <c r="G50" s="8">
        <f>F50/$C$1</f>
        <v>0.11538461538461539</v>
      </c>
      <c r="H50" s="8">
        <f t="shared" ref="H50" si="34">+H49/H48</f>
        <v>5.8049886621315196E-2</v>
      </c>
      <c r="K50" s="11">
        <v>7.8125E-2</v>
      </c>
      <c r="L50" s="11">
        <v>5.46875E-2</v>
      </c>
    </row>
    <row r="51" spans="1:12" x14ac:dyDescent="0.25">
      <c r="A51" s="3"/>
      <c r="D51" s="11">
        <f>'[1]Team Offense'!T51</f>
        <v>0</v>
      </c>
      <c r="E51" s="11">
        <f>'[2]Team Offense'!T51</f>
        <v>0</v>
      </c>
      <c r="G51" s="8"/>
      <c r="H51" s="8"/>
      <c r="K51" s="11"/>
      <c r="L51" s="11"/>
    </row>
    <row r="52" spans="1:12" x14ac:dyDescent="0.25">
      <c r="A52" t="s">
        <v>36</v>
      </c>
      <c r="D52" s="11">
        <f>'[1]Team Offense'!T52</f>
        <v>1228</v>
      </c>
      <c r="E52" s="11">
        <f>'[2]Team Offense'!T52</f>
        <v>1307</v>
      </c>
      <c r="F52" s="4">
        <f>D52+E52</f>
        <v>2535</v>
      </c>
      <c r="G52" s="8">
        <f>F52/$C$1</f>
        <v>24.375</v>
      </c>
      <c r="H52" s="8">
        <f>K52+L52</f>
        <v>26</v>
      </c>
      <c r="K52" s="11">
        <v>12.7734375</v>
      </c>
      <c r="L52" s="11">
        <v>13.2265625</v>
      </c>
    </row>
    <row r="53" spans="1:12" x14ac:dyDescent="0.25">
      <c r="A53" t="s">
        <v>37</v>
      </c>
      <c r="D53" s="11">
        <f>'[1]Team Offense'!T53</f>
        <v>10515</v>
      </c>
      <c r="E53" s="11">
        <f>'[2]Team Offense'!T53</f>
        <v>11242</v>
      </c>
      <c r="F53" s="4">
        <f>+E53+D53</f>
        <v>21757</v>
      </c>
      <c r="G53" s="8">
        <f t="shared" si="29"/>
        <v>209.20192307692307</v>
      </c>
      <c r="H53" s="8">
        <f t="shared" ref="H53" si="35">+K53+L53</f>
        <v>215.9765625</v>
      </c>
      <c r="K53" s="11">
        <v>105.859375</v>
      </c>
      <c r="L53" s="11">
        <v>110.1171875</v>
      </c>
    </row>
    <row r="54" spans="1:12" x14ac:dyDescent="0.25">
      <c r="A54" s="3"/>
      <c r="D54" s="11">
        <f>'[1]Team Offense'!T54</f>
        <v>0</v>
      </c>
      <c r="E54" s="11">
        <f>'[2]Team Offense'!T54</f>
        <v>0</v>
      </c>
      <c r="G54" s="8"/>
      <c r="H54" s="8"/>
      <c r="K54" s="11"/>
      <c r="L54" s="11"/>
    </row>
    <row r="55" spans="1:12" x14ac:dyDescent="0.25">
      <c r="A55" t="s">
        <v>38</v>
      </c>
      <c r="D55" s="11">
        <f>'[1]Team Offense'!T55</f>
        <v>323</v>
      </c>
      <c r="E55" s="11">
        <f>'[2]Team Offense'!T55</f>
        <v>397</v>
      </c>
      <c r="F55" s="4">
        <f>D55+E55</f>
        <v>720</v>
      </c>
      <c r="G55" s="8">
        <f>F55/$C$1</f>
        <v>6.9230769230769234</v>
      </c>
      <c r="H55" s="8">
        <f>K55+L55</f>
        <v>6.21875</v>
      </c>
      <c r="K55" s="11">
        <v>2.8203125</v>
      </c>
      <c r="L55" s="11">
        <v>3.3984375</v>
      </c>
    </row>
    <row r="56" spans="1:12" x14ac:dyDescent="0.25">
      <c r="A56" t="s">
        <v>39</v>
      </c>
      <c r="D56" s="11">
        <f>'[1]Team Offense'!T56</f>
        <v>152</v>
      </c>
      <c r="E56" s="11">
        <f>'[2]Team Offense'!T56</f>
        <v>215</v>
      </c>
      <c r="F56">
        <f t="shared" ref="F56" si="36">+E56+D56</f>
        <v>367</v>
      </c>
      <c r="G56" s="8">
        <f t="shared" si="29"/>
        <v>3.5288461538461537</v>
      </c>
      <c r="H56" s="8">
        <f t="shared" ref="H56" si="37">+K56+L56</f>
        <v>3.1171875</v>
      </c>
      <c r="K56" s="11">
        <v>1.3515625</v>
      </c>
      <c r="L56" s="11">
        <v>1.765625</v>
      </c>
    </row>
    <row r="57" spans="1:12" x14ac:dyDescent="0.25">
      <c r="A57" s="3"/>
      <c r="D57" s="11">
        <f>'[1]Team Offense'!T57</f>
        <v>0</v>
      </c>
      <c r="E57" s="11">
        <f>'[2]Team Offense'!T57</f>
        <v>0</v>
      </c>
      <c r="G57" s="8"/>
      <c r="H57" s="8"/>
      <c r="K57" s="11"/>
      <c r="L57" s="11"/>
    </row>
    <row r="58" spans="1:12" x14ac:dyDescent="0.25">
      <c r="A58" t="s">
        <v>40</v>
      </c>
      <c r="D58" s="11">
        <f>'[1]Team Offense'!T58</f>
        <v>4303</v>
      </c>
      <c r="E58" s="11">
        <f>'[2]Team Offense'!T58</f>
        <v>4764</v>
      </c>
      <c r="F58" s="4">
        <f>D58+E58</f>
        <v>9067</v>
      </c>
      <c r="G58" s="8">
        <f>F58/$C$1</f>
        <v>87.182692307692307</v>
      </c>
      <c r="H58" s="8">
        <f>K58+L58</f>
        <v>86.6953125</v>
      </c>
      <c r="K58" s="11">
        <v>44.7265625</v>
      </c>
      <c r="L58" s="11">
        <v>41.96875</v>
      </c>
    </row>
    <row r="59" spans="1:12" x14ac:dyDescent="0.25">
      <c r="A59" t="s">
        <v>41</v>
      </c>
      <c r="D59" s="11">
        <f>'[1]Team Offense'!T59</f>
        <v>445</v>
      </c>
      <c r="E59" s="11">
        <f>'[2]Team Offense'!T59</f>
        <v>502</v>
      </c>
      <c r="F59">
        <f t="shared" ref="F59:F67" si="38">+E59+D59</f>
        <v>947</v>
      </c>
      <c r="G59" s="8">
        <f t="shared" si="29"/>
        <v>9.1057692307692299</v>
      </c>
      <c r="H59" s="8">
        <f t="shared" ref="H59:H67" si="39">+K59+L59</f>
        <v>9.921875</v>
      </c>
      <c r="K59" s="11">
        <v>5.171875</v>
      </c>
      <c r="L59" s="11">
        <v>4.75</v>
      </c>
    </row>
    <row r="60" spans="1:12" x14ac:dyDescent="0.25">
      <c r="A60" t="s">
        <v>42</v>
      </c>
      <c r="D60" s="11">
        <f>'[1]Team Offense'!T60</f>
        <v>133</v>
      </c>
      <c r="E60" s="11">
        <f>'[2]Team Offense'!T60</f>
        <v>142</v>
      </c>
      <c r="F60">
        <f t="shared" si="38"/>
        <v>275</v>
      </c>
      <c r="G60" s="8">
        <f t="shared" si="29"/>
        <v>2.6442307692307692</v>
      </c>
      <c r="H60" s="8">
        <f t="shared" si="39"/>
        <v>3.59375</v>
      </c>
      <c r="K60" s="11">
        <v>1.9453125</v>
      </c>
      <c r="L60" s="11">
        <v>1.6484375</v>
      </c>
    </row>
    <row r="61" spans="1:12" x14ac:dyDescent="0.25">
      <c r="A61" t="s">
        <v>43</v>
      </c>
      <c r="D61" s="11">
        <f>'[1]Team Offense'!T61</f>
        <v>272</v>
      </c>
      <c r="E61" s="11">
        <f>'[2]Team Offense'!T61</f>
        <v>296</v>
      </c>
      <c r="F61">
        <f t="shared" si="38"/>
        <v>568</v>
      </c>
      <c r="G61" s="8">
        <f t="shared" si="29"/>
        <v>5.4615384615384617</v>
      </c>
      <c r="H61" s="8">
        <f t="shared" si="39"/>
        <v>5.421875</v>
      </c>
      <c r="K61" s="11">
        <v>2.765625</v>
      </c>
      <c r="L61" s="11">
        <v>2.65625</v>
      </c>
    </row>
    <row r="62" spans="1:12" x14ac:dyDescent="0.25">
      <c r="A62" t="s">
        <v>44</v>
      </c>
      <c r="D62" s="11">
        <f>'[1]Team Offense'!T62</f>
        <v>40</v>
      </c>
      <c r="E62" s="11">
        <f>'[2]Team Offense'!T62</f>
        <v>64</v>
      </c>
      <c r="F62">
        <f t="shared" si="38"/>
        <v>104</v>
      </c>
      <c r="G62" s="8">
        <f t="shared" si="29"/>
        <v>1</v>
      </c>
      <c r="H62" s="8">
        <f t="shared" si="39"/>
        <v>0.90625</v>
      </c>
      <c r="K62" s="11">
        <v>0.4609375</v>
      </c>
      <c r="L62" s="11">
        <v>0.4453125</v>
      </c>
    </row>
    <row r="63" spans="1:12" x14ac:dyDescent="0.25">
      <c r="A63" t="s">
        <v>45</v>
      </c>
      <c r="D63" s="11">
        <f>'[1]Team Offense'!T63</f>
        <v>433</v>
      </c>
      <c r="E63" s="11">
        <f>'[2]Team Offense'!T63</f>
        <v>491</v>
      </c>
      <c r="F63">
        <f t="shared" si="38"/>
        <v>924</v>
      </c>
      <c r="G63" s="8">
        <f t="shared" si="29"/>
        <v>8.884615384615385</v>
      </c>
      <c r="H63" s="8">
        <f t="shared" si="39"/>
        <v>8.96875</v>
      </c>
      <c r="K63" s="11">
        <v>4.6015625</v>
      </c>
      <c r="L63" s="11">
        <v>4.3671875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0.3671875</v>
      </c>
      <c r="K64" s="11">
        <v>0.2265625</v>
      </c>
      <c r="L64" s="11">
        <v>0.140625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0.765625</v>
      </c>
      <c r="K65" s="11">
        <v>0.4609375</v>
      </c>
      <c r="L65" s="11">
        <v>0.3046875</v>
      </c>
    </row>
    <row r="66" spans="1:12" x14ac:dyDescent="0.25">
      <c r="A66" t="s">
        <v>46</v>
      </c>
      <c r="D66" s="11">
        <f>'[1]Team Offense'!T66</f>
        <v>8</v>
      </c>
      <c r="E66" s="11">
        <f>'[2]Team Offense'!T66</f>
        <v>6</v>
      </c>
      <c r="F66">
        <f t="shared" si="38"/>
        <v>14</v>
      </c>
      <c r="G66" s="8">
        <f t="shared" si="29"/>
        <v>0.13461538461538461</v>
      </c>
      <c r="H66" s="8">
        <f t="shared" si="39"/>
        <v>9.375E-2</v>
      </c>
      <c r="K66" s="11">
        <v>5.46875E-2</v>
      </c>
      <c r="L66" s="11">
        <v>3.90625E-2</v>
      </c>
    </row>
    <row r="67" spans="1:12" x14ac:dyDescent="0.25">
      <c r="A67" t="s">
        <v>47</v>
      </c>
      <c r="D67" s="11">
        <f>'[1]Team Offense'!T67</f>
        <v>399</v>
      </c>
      <c r="E67" s="11">
        <f>'[2]Team Offense'!T67</f>
        <v>415</v>
      </c>
      <c r="F67">
        <f t="shared" si="38"/>
        <v>814</v>
      </c>
      <c r="G67" s="8">
        <f>+F67/$C$1</f>
        <v>7.8269230769230766</v>
      </c>
      <c r="H67" s="8">
        <f t="shared" si="39"/>
        <v>5.7578125</v>
      </c>
      <c r="K67" s="11">
        <v>2.84375</v>
      </c>
      <c r="L67" s="11">
        <v>2.9140625</v>
      </c>
    </row>
    <row r="68" spans="1:12" x14ac:dyDescent="0.25">
      <c r="A68" t="s">
        <v>48</v>
      </c>
      <c r="D68" s="11">
        <f>'[1]Team Offense'!T68</f>
        <v>511</v>
      </c>
      <c r="E68" s="11">
        <f>'[2]Team Offense'!T68</f>
        <v>529</v>
      </c>
      <c r="F68" s="7">
        <f>D68+E68</f>
        <v>1040</v>
      </c>
      <c r="G68" s="10">
        <f>F68/$C$1</f>
        <v>10</v>
      </c>
      <c r="H68" s="10">
        <f>K68+L68</f>
        <v>7.4296875</v>
      </c>
      <c r="K68" s="11">
        <v>3.6875</v>
      </c>
      <c r="L68" s="11">
        <v>3.7421875</v>
      </c>
    </row>
    <row r="69" spans="1:12" x14ac:dyDescent="0.25">
      <c r="A69" t="s">
        <v>49</v>
      </c>
      <c r="D69" s="12">
        <f>D67/D68*100</f>
        <v>78.082191780821915</v>
      </c>
      <c r="E69" s="12">
        <f>E67/E68*100</f>
        <v>78.449905482041586</v>
      </c>
      <c r="F69" s="11">
        <f>F67/F68*100</f>
        <v>78.269230769230774</v>
      </c>
      <c r="G69" s="12">
        <f t="shared" ref="G69:H69" si="40">G67/G68*100</f>
        <v>78.269230769230774</v>
      </c>
      <c r="H69" s="12">
        <f t="shared" si="40"/>
        <v>77.497371188222914</v>
      </c>
      <c r="K69" s="11">
        <v>77.118644067796609</v>
      </c>
      <c r="L69" s="11">
        <v>77.870563674321502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2018-09-10T17:32:48Z</dcterms:modified>
</cp:coreProperties>
</file>