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esktop\APBA\1993\"/>
    </mc:Choice>
  </mc:AlternateContent>
  <bookViews>
    <workbookView xWindow="0" yWindow="0" windowWidth="20490" windowHeight="7755" tabRatio="500"/>
  </bookViews>
  <sheets>
    <sheet name="Sheet1" sheetId="1" r:id="rId1"/>
  </sheets>
  <externalReferences>
    <externalReference r:id="rId2"/>
    <externalReference r:id="rId3"/>
  </externalReferenc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1" l="1"/>
  <c r="E15" i="1"/>
  <c r="E17" i="1"/>
  <c r="D16" i="1"/>
  <c r="D15" i="1"/>
  <c r="D17" i="1"/>
  <c r="E65" i="1"/>
  <c r="D65" i="1"/>
  <c r="F65" i="1"/>
  <c r="C1" i="1"/>
  <c r="G65" i="1"/>
  <c r="E66" i="1"/>
  <c r="D66" i="1"/>
  <c r="F66" i="1"/>
  <c r="G66" i="1"/>
  <c r="G67" i="1"/>
  <c r="L65" i="1"/>
  <c r="K65" i="1"/>
  <c r="H65" i="1"/>
  <c r="L66" i="1"/>
  <c r="K66" i="1"/>
  <c r="H66" i="1"/>
  <c r="H67" i="1"/>
  <c r="K7" i="1"/>
  <c r="K8" i="1"/>
  <c r="K9" i="1"/>
  <c r="K11" i="1"/>
  <c r="K12" i="1"/>
  <c r="K13" i="1"/>
  <c r="K15" i="1"/>
  <c r="K16" i="1"/>
  <c r="K17" i="1"/>
  <c r="K18" i="1"/>
  <c r="K19" i="1"/>
  <c r="K20" i="1"/>
  <c r="K21" i="1"/>
  <c r="K22" i="1"/>
  <c r="K23" i="1"/>
  <c r="K24" i="1"/>
  <c r="K25" i="1"/>
  <c r="K26" i="1"/>
  <c r="K30" i="1"/>
  <c r="K31" i="1"/>
  <c r="K34" i="1"/>
  <c r="K35" i="1"/>
  <c r="K36" i="1"/>
  <c r="K38" i="1"/>
  <c r="K39" i="1"/>
  <c r="K40" i="1"/>
  <c r="K42" i="1"/>
  <c r="K43" i="1"/>
  <c r="K44" i="1"/>
  <c r="K45" i="1"/>
  <c r="K47" i="1"/>
  <c r="K48" i="1"/>
  <c r="K49" i="1"/>
  <c r="K50" i="1"/>
  <c r="K52" i="1"/>
  <c r="K53" i="1"/>
  <c r="K55" i="1"/>
  <c r="K56" i="1"/>
  <c r="K58" i="1"/>
  <c r="K59" i="1"/>
  <c r="K60" i="1"/>
  <c r="K61" i="1"/>
  <c r="K62" i="1"/>
  <c r="K63" i="1"/>
  <c r="K64" i="1"/>
  <c r="K67" i="1"/>
  <c r="K6" i="1"/>
  <c r="L7" i="1"/>
  <c r="L8" i="1"/>
  <c r="L9" i="1"/>
  <c r="L11" i="1"/>
  <c r="L12" i="1"/>
  <c r="L13" i="1"/>
  <c r="L15" i="1"/>
  <c r="L16" i="1"/>
  <c r="L17" i="1"/>
  <c r="L18" i="1"/>
  <c r="L19" i="1"/>
  <c r="L20" i="1"/>
  <c r="L21" i="1"/>
  <c r="L22" i="1"/>
  <c r="L23" i="1"/>
  <c r="L24" i="1"/>
  <c r="L25" i="1"/>
  <c r="L26" i="1"/>
  <c r="L30" i="1"/>
  <c r="L31" i="1"/>
  <c r="L34" i="1"/>
  <c r="L35" i="1"/>
  <c r="L36" i="1"/>
  <c r="L38" i="1"/>
  <c r="L39" i="1"/>
  <c r="L40" i="1"/>
  <c r="L42" i="1"/>
  <c r="L43" i="1"/>
  <c r="L44" i="1"/>
  <c r="L45" i="1"/>
  <c r="L47" i="1"/>
  <c r="L48" i="1"/>
  <c r="L49" i="1"/>
  <c r="L50" i="1"/>
  <c r="L52" i="1"/>
  <c r="L53" i="1"/>
  <c r="L55" i="1"/>
  <c r="L56" i="1"/>
  <c r="L58" i="1"/>
  <c r="L59" i="1"/>
  <c r="L60" i="1"/>
  <c r="L61" i="1"/>
  <c r="L62" i="1"/>
  <c r="L63" i="1"/>
  <c r="L64" i="1"/>
  <c r="L67" i="1"/>
  <c r="L6" i="1"/>
  <c r="F67" i="1"/>
  <c r="E67" i="1"/>
  <c r="E7" i="1"/>
  <c r="E8" i="1"/>
  <c r="E9" i="1"/>
  <c r="E11" i="1"/>
  <c r="E12" i="1"/>
  <c r="E13" i="1"/>
  <c r="E18" i="1"/>
  <c r="E19" i="1"/>
  <c r="E20" i="1"/>
  <c r="E21" i="1"/>
  <c r="E26" i="1"/>
  <c r="E27" i="1"/>
  <c r="E28" i="1"/>
  <c r="E30" i="1"/>
  <c r="E31" i="1"/>
  <c r="E34" i="1"/>
  <c r="E35" i="1"/>
  <c r="E36" i="1"/>
  <c r="E38" i="1"/>
  <c r="E39" i="1"/>
  <c r="E40" i="1"/>
  <c r="E42" i="1"/>
  <c r="E43" i="1"/>
  <c r="E44" i="1"/>
  <c r="E45" i="1"/>
  <c r="E47" i="1"/>
  <c r="E48" i="1"/>
  <c r="E49" i="1"/>
  <c r="E50" i="1"/>
  <c r="E52" i="1"/>
  <c r="E53" i="1"/>
  <c r="E55" i="1"/>
  <c r="E56" i="1"/>
  <c r="E58" i="1"/>
  <c r="E59" i="1"/>
  <c r="E60" i="1"/>
  <c r="E61" i="1"/>
  <c r="E62" i="1"/>
  <c r="E63" i="1"/>
  <c r="E64" i="1"/>
  <c r="E6" i="1"/>
  <c r="D67" i="1"/>
  <c r="D7" i="1"/>
  <c r="D8" i="1"/>
  <c r="D9" i="1"/>
  <c r="D11" i="1"/>
  <c r="D12" i="1"/>
  <c r="D13" i="1"/>
  <c r="D18" i="1"/>
  <c r="D19" i="1"/>
  <c r="D20" i="1"/>
  <c r="D21" i="1"/>
  <c r="D26" i="1"/>
  <c r="D27" i="1"/>
  <c r="D28" i="1"/>
  <c r="D30" i="1"/>
  <c r="D31" i="1"/>
  <c r="D34" i="1"/>
  <c r="D35" i="1"/>
  <c r="D36" i="1"/>
  <c r="D38" i="1"/>
  <c r="D39" i="1"/>
  <c r="D40" i="1"/>
  <c r="D42" i="1"/>
  <c r="D43" i="1"/>
  <c r="D44" i="1"/>
  <c r="D45" i="1"/>
  <c r="D47" i="1"/>
  <c r="D48" i="1"/>
  <c r="D49" i="1"/>
  <c r="D50" i="1"/>
  <c r="D52" i="1"/>
  <c r="D53" i="1"/>
  <c r="D55" i="1"/>
  <c r="D56" i="1"/>
  <c r="D58" i="1"/>
  <c r="D59" i="1"/>
  <c r="D60" i="1"/>
  <c r="D61" i="1"/>
  <c r="D62" i="1"/>
  <c r="D63" i="1"/>
  <c r="D64" i="1"/>
  <c r="D6" i="1"/>
  <c r="F6" i="1"/>
  <c r="G6" i="1"/>
  <c r="H6" i="1"/>
  <c r="H7" i="1"/>
  <c r="H11" i="1"/>
  <c r="F48" i="1"/>
  <c r="F45" i="1"/>
  <c r="G45" i="1"/>
  <c r="F42" i="1"/>
  <c r="G42" i="1"/>
  <c r="H26" i="1"/>
  <c r="F56" i="1"/>
  <c r="G56" i="1"/>
  <c r="F61" i="1"/>
  <c r="G61" i="1"/>
  <c r="F50" i="1"/>
  <c r="G50" i="1"/>
  <c r="F39" i="1"/>
  <c r="G39" i="1"/>
  <c r="F19" i="1"/>
  <c r="G19" i="1"/>
  <c r="F7" i="1"/>
  <c r="G7" i="1"/>
  <c r="H56" i="1"/>
  <c r="H59" i="1"/>
  <c r="H60" i="1"/>
  <c r="H63" i="1"/>
  <c r="H35" i="1"/>
  <c r="H34" i="1"/>
  <c r="H8" i="1"/>
  <c r="F52" i="1"/>
  <c r="G52" i="1"/>
  <c r="F58" i="1"/>
  <c r="G58" i="1"/>
  <c r="F62" i="1"/>
  <c r="G62" i="1"/>
  <c r="F35" i="1"/>
  <c r="G35" i="1"/>
  <c r="F34" i="1"/>
  <c r="G34" i="1"/>
  <c r="F20" i="1"/>
  <c r="G20" i="1"/>
  <c r="F15" i="1"/>
  <c r="G15" i="1"/>
  <c r="F8" i="1"/>
  <c r="G8" i="1"/>
  <c r="H18" i="1"/>
  <c r="F11" i="1"/>
  <c r="G11" i="1"/>
  <c r="H58" i="1"/>
  <c r="H55" i="1"/>
  <c r="H45" i="1"/>
  <c r="H52" i="1"/>
  <c r="H64" i="1"/>
  <c r="F64" i="1"/>
  <c r="G64" i="1"/>
  <c r="H62" i="1"/>
  <c r="H61" i="1"/>
  <c r="F60" i="1"/>
  <c r="G60" i="1"/>
  <c r="H53" i="1"/>
  <c r="H42" i="1"/>
  <c r="H36" i="1"/>
  <c r="H20" i="1"/>
  <c r="H21" i="1"/>
  <c r="H28" i="1"/>
  <c r="H39" i="1"/>
  <c r="H15" i="1"/>
  <c r="H38" i="1"/>
  <c r="F16" i="1"/>
  <c r="F18" i="1"/>
  <c r="G18" i="1"/>
  <c r="F38" i="1"/>
  <c r="G38" i="1"/>
  <c r="G40" i="1"/>
  <c r="F55" i="1"/>
  <c r="G55" i="1"/>
  <c r="H12" i="1"/>
  <c r="H13" i="1"/>
  <c r="H19" i="1"/>
  <c r="F9" i="1"/>
  <c r="G9" i="1"/>
  <c r="F21" i="1"/>
  <c r="F30" i="1"/>
  <c r="G30" i="1"/>
  <c r="F36" i="1"/>
  <c r="G36" i="1"/>
  <c r="F63" i="1"/>
  <c r="G63" i="1"/>
  <c r="F59" i="1"/>
  <c r="G59" i="1"/>
  <c r="F53" i="1"/>
  <c r="G53" i="1"/>
  <c r="H9" i="1"/>
  <c r="H16" i="1"/>
  <c r="H30" i="1"/>
  <c r="H31" i="1"/>
  <c r="F43" i="1"/>
  <c r="F47" i="1"/>
  <c r="G47" i="1"/>
  <c r="H47" i="1"/>
  <c r="H48" i="1"/>
  <c r="G48" i="1"/>
  <c r="F22" i="1"/>
  <c r="H17" i="1"/>
  <c r="H23" i="1"/>
  <c r="F44" i="1"/>
  <c r="G43" i="1"/>
  <c r="G44" i="1"/>
  <c r="F40" i="1"/>
  <c r="H27" i="1"/>
  <c r="H43" i="1"/>
  <c r="H44" i="1"/>
  <c r="F12" i="1"/>
  <c r="F26" i="1"/>
  <c r="F28" i="1"/>
  <c r="H22" i="1"/>
  <c r="F49" i="1"/>
  <c r="H40" i="1"/>
  <c r="F23" i="1"/>
  <c r="G16" i="1"/>
  <c r="G17" i="1"/>
  <c r="F17" i="1"/>
  <c r="G49" i="1"/>
  <c r="H49" i="1"/>
  <c r="H50" i="1"/>
  <c r="G23" i="1"/>
  <c r="G21" i="1"/>
  <c r="G26" i="1"/>
  <c r="G31" i="1"/>
  <c r="F31" i="1"/>
  <c r="F27" i="1"/>
  <c r="F13" i="1"/>
  <c r="G12" i="1"/>
  <c r="G27" i="1"/>
  <c r="G13" i="1"/>
  <c r="G28" i="1"/>
  <c r="G22" i="1"/>
</calcChain>
</file>

<file path=xl/sharedStrings.xml><?xml version="1.0" encoding="utf-8"?>
<sst xmlns="http://schemas.openxmlformats.org/spreadsheetml/2006/main" count="60" uniqueCount="55">
  <si>
    <t>Games Played</t>
  </si>
  <si>
    <t>Offensive Stats:</t>
  </si>
  <si>
    <t>First Downs</t>
  </si>
  <si>
    <t xml:space="preserve">    Rushing</t>
  </si>
  <si>
    <t xml:space="preserve">    Passing</t>
  </si>
  <si>
    <t xml:space="preserve">    Penalty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</si>
  <si>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</si>
  <si>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</si>
  <si>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</si>
  <si>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</si>
  <si>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</si>
  <si>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</si>
  <si>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</si>
  <si>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</si>
  <si>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</si>
  <si>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</si>
  <si>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</si>
  <si>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</si>
  <si>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</si>
  <si>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</si>
  <si>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</si>
  <si>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</si>
  <si>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</si>
  <si>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</si>
  <si>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</si>
  <si>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</si>
  <si>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</si>
  <si>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</si>
  <si>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</si>
  <si>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</si>
  <si>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</si>
  <si>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</si>
  <si>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</si>
  <si>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</si>
  <si>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</si>
  <si>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</si>
  <si>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</si>
  <si>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</si>
  <si>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</si>
  <si>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Lost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</si>
  <si>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</si>
  <si>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</si>
  <si>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</si>
  <si>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</si>
  <si>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</si>
  <si>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</si>
  <si>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</si>
  <si>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</si>
  <si>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</si>
  <si>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</si>
  <si>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AFC</t>
  </si>
  <si>
    <t>NFC</t>
  </si>
  <si>
    <t>TOTAL</t>
  </si>
  <si>
    <t>Replay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</si>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</sst>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2" fontId="0" fillId="0" borderId="0" xfId="0" applyNumberFormat="1"/>
    <xf numFmtId="16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164" fontId="0" fillId="0" borderId="0" xfId="0" applyNumberFormat="1" applyFill="1"/>
    <xf numFmtId="164" fontId="1" fillId="0" borderId="0" xfId="0" applyNumberFormat="1" applyFont="1" applyFill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FC/1993%20NFC%20Sta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FC/1993%20AFC%20Sta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 Leaders"/>
      <sheetName val="Team Offense"/>
      <sheetName val="Team Defense Leaders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/>
      <sheetData sheetId="1">
        <row r="1">
          <cell r="B1">
            <v>57</v>
          </cell>
        </row>
        <row r="6">
          <cell r="T6">
            <v>2061</v>
          </cell>
          <cell r="V6">
            <v>35.366071428571431</v>
          </cell>
        </row>
        <row r="7">
          <cell r="T7">
            <v>789</v>
          </cell>
          <cell r="V7">
            <v>12.928571428571429</v>
          </cell>
        </row>
        <row r="8">
          <cell r="T8">
            <v>1101</v>
          </cell>
          <cell r="V8">
            <v>20.25</v>
          </cell>
        </row>
        <row r="9">
          <cell r="T9">
            <v>171</v>
          </cell>
          <cell r="V9">
            <v>2.1875</v>
          </cell>
        </row>
        <row r="11">
          <cell r="T11">
            <v>3144</v>
          </cell>
          <cell r="V11">
            <v>56.294642857142854</v>
          </cell>
        </row>
        <row r="12">
          <cell r="T12">
            <v>12980</v>
          </cell>
          <cell r="V12">
            <v>226.125</v>
          </cell>
        </row>
        <row r="13">
          <cell r="V13">
            <v>4.0168120539254559</v>
          </cell>
        </row>
        <row r="15">
          <cell r="T15">
            <v>3509</v>
          </cell>
          <cell r="V15">
            <v>62.017857142857146</v>
          </cell>
        </row>
        <row r="16">
          <cell r="T16">
            <v>2071</v>
          </cell>
          <cell r="V16">
            <v>36.616071428571431</v>
          </cell>
        </row>
        <row r="17">
          <cell r="V17">
            <v>59.041174776849978</v>
          </cell>
        </row>
        <row r="18">
          <cell r="T18">
            <v>23670</v>
          </cell>
          <cell r="V18">
            <v>413.83035714285717</v>
          </cell>
        </row>
        <row r="19">
          <cell r="T19">
            <v>326</v>
          </cell>
          <cell r="V19">
            <v>4.7142857142857144</v>
          </cell>
        </row>
        <row r="20">
          <cell r="T20">
            <v>1747</v>
          </cell>
          <cell r="V20">
            <v>28.491071428571427</v>
          </cell>
        </row>
        <row r="21">
          <cell r="T21">
            <v>21923</v>
          </cell>
          <cell r="V21">
            <v>385.33928571428572</v>
          </cell>
        </row>
        <row r="22">
          <cell r="V22">
            <v>5.7</v>
          </cell>
        </row>
        <row r="23">
          <cell r="V23">
            <v>11.3</v>
          </cell>
        </row>
        <row r="26">
          <cell r="T26">
            <v>34903</v>
          </cell>
          <cell r="V26">
            <v>611.46428571428567</v>
          </cell>
        </row>
        <row r="27">
          <cell r="T27">
            <v>522.53703753497769</v>
          </cell>
        </row>
        <row r="28">
          <cell r="T28">
            <v>877.46296246502231</v>
          </cell>
        </row>
        <row r="30">
          <cell r="T30">
            <v>6979</v>
          </cell>
          <cell r="V30">
            <v>123.02678571428571</v>
          </cell>
        </row>
        <row r="31">
          <cell r="V31">
            <v>4.9701720008708907</v>
          </cell>
        </row>
        <row r="34">
          <cell r="T34">
            <v>127</v>
          </cell>
          <cell r="V34">
            <v>2.2232142857142856</v>
          </cell>
        </row>
        <row r="35">
          <cell r="T35">
            <v>1491</v>
          </cell>
          <cell r="V35">
            <v>28.026785714285715</v>
          </cell>
        </row>
        <row r="36">
          <cell r="T36">
            <v>8</v>
          </cell>
          <cell r="V36">
            <v>0.19642857142857142</v>
          </cell>
        </row>
        <row r="38">
          <cell r="T38">
            <v>654</v>
          </cell>
          <cell r="V38">
            <v>9.4107142857142865</v>
          </cell>
        </row>
        <row r="39">
          <cell r="T39">
            <v>27754</v>
          </cell>
          <cell r="V39">
            <v>395.75</v>
          </cell>
        </row>
        <row r="40">
          <cell r="V40">
            <v>42.053130929791266</v>
          </cell>
        </row>
        <row r="42">
          <cell r="T42">
            <v>317</v>
          </cell>
          <cell r="V42">
            <v>4.5357142857142856</v>
          </cell>
        </row>
        <row r="43">
          <cell r="T43">
            <v>3129</v>
          </cell>
          <cell r="V43">
            <v>40.75</v>
          </cell>
        </row>
        <row r="44">
          <cell r="V44">
            <v>8.984251968503937</v>
          </cell>
        </row>
        <row r="45">
          <cell r="T45">
            <v>4</v>
          </cell>
          <cell r="V45">
            <v>6.25E-2</v>
          </cell>
        </row>
        <row r="47">
          <cell r="T47">
            <v>303</v>
          </cell>
          <cell r="V47">
            <v>6.2678571428571432</v>
          </cell>
        </row>
        <row r="48">
          <cell r="T48">
            <v>6200</v>
          </cell>
          <cell r="V48">
            <v>126.55357142857143</v>
          </cell>
        </row>
        <row r="49">
          <cell r="V49">
            <v>20.190883190883191</v>
          </cell>
        </row>
        <row r="50">
          <cell r="T50">
            <v>3</v>
          </cell>
          <cell r="V50">
            <v>3.5714285714285712E-2</v>
          </cell>
        </row>
        <row r="52">
          <cell r="T52">
            <v>584</v>
          </cell>
          <cell r="V52">
            <v>11.196428571428571</v>
          </cell>
        </row>
        <row r="53">
          <cell r="T53">
            <v>4997</v>
          </cell>
          <cell r="V53">
            <v>86.919642857142861</v>
          </cell>
        </row>
        <row r="55">
          <cell r="T55">
            <v>199</v>
          </cell>
          <cell r="V55">
            <v>3.2589285714285716</v>
          </cell>
        </row>
        <row r="56">
          <cell r="T56">
            <v>102</v>
          </cell>
          <cell r="V56">
            <v>0.1586452762923351</v>
          </cell>
        </row>
        <row r="58">
          <cell r="T58">
            <v>2124</v>
          </cell>
          <cell r="V58">
            <v>37.732142857142854</v>
          </cell>
        </row>
        <row r="59">
          <cell r="T59">
            <v>223</v>
          </cell>
          <cell r="V59">
            <v>4.125</v>
          </cell>
        </row>
        <row r="60">
          <cell r="T60">
            <v>81</v>
          </cell>
          <cell r="V60">
            <v>1.3928571428571428</v>
          </cell>
        </row>
        <row r="61">
          <cell r="T61">
            <v>119</v>
          </cell>
          <cell r="V61">
            <v>2.3125</v>
          </cell>
        </row>
        <row r="62">
          <cell r="T62">
            <v>25</v>
          </cell>
          <cell r="V62">
            <v>0.41964285714285715</v>
          </cell>
        </row>
        <row r="63">
          <cell r="T63">
            <v>217</v>
          </cell>
          <cell r="V63">
            <v>3.9910714285714284</v>
          </cell>
        </row>
        <row r="64">
          <cell r="T64">
            <v>7</v>
          </cell>
          <cell r="V64">
            <v>8.9285714285714288E-2</v>
          </cell>
        </row>
        <row r="65">
          <cell r="T65">
            <v>180</v>
          </cell>
          <cell r="V65">
            <v>2.9375</v>
          </cell>
        </row>
        <row r="66">
          <cell r="T66">
            <v>241</v>
          </cell>
          <cell r="V66">
            <v>3.875</v>
          </cell>
        </row>
        <row r="67">
          <cell r="V67">
            <v>75.806451612903231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 Leaders"/>
      <sheetName val="Team Offense"/>
      <sheetName val="Team Defense Leaders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  <sheetName val="Sheet1"/>
    </sheetNames>
    <sheetDataSet>
      <sheetData sheetId="0"/>
      <sheetData sheetId="1">
        <row r="6">
          <cell r="T6">
            <v>2087</v>
          </cell>
          <cell r="V6">
            <v>37.178571428571431</v>
          </cell>
        </row>
        <row r="7">
          <cell r="T7">
            <v>781</v>
          </cell>
          <cell r="V7">
            <v>12.678571428571429</v>
          </cell>
        </row>
        <row r="8">
          <cell r="T8">
            <v>1120</v>
          </cell>
          <cell r="V8">
            <v>21.678571428571427</v>
          </cell>
        </row>
        <row r="9">
          <cell r="T9">
            <v>186</v>
          </cell>
          <cell r="V9">
            <v>2.8214285714285716</v>
          </cell>
        </row>
        <row r="11">
          <cell r="T11">
            <v>3073</v>
          </cell>
          <cell r="V11">
            <v>56.955357142857146</v>
          </cell>
        </row>
        <row r="12">
          <cell r="T12">
            <v>12619</v>
          </cell>
          <cell r="V12">
            <v>214.00892857142858</v>
          </cell>
        </row>
        <row r="13">
          <cell r="V13">
            <v>3.7574854992945603</v>
          </cell>
        </row>
        <row r="15">
          <cell r="T15">
            <v>3806</v>
          </cell>
          <cell r="V15">
            <v>66.678571428571431</v>
          </cell>
        </row>
        <row r="16">
          <cell r="T16">
            <v>2109</v>
          </cell>
          <cell r="V16">
            <v>37.946428571428569</v>
          </cell>
        </row>
        <row r="17">
          <cell r="V17">
            <v>56.909480449919648</v>
          </cell>
        </row>
        <row r="18">
          <cell r="T18">
            <v>25084</v>
          </cell>
          <cell r="V18">
            <v>447.6875</v>
          </cell>
        </row>
        <row r="19">
          <cell r="T19">
            <v>298</v>
          </cell>
          <cell r="V19">
            <v>4.7053571428571432</v>
          </cell>
        </row>
        <row r="20">
          <cell r="T20">
            <v>1670</v>
          </cell>
          <cell r="V20">
            <v>30.580357142857142</v>
          </cell>
        </row>
        <row r="21">
          <cell r="T21">
            <v>23414</v>
          </cell>
          <cell r="V21">
            <v>417.10714285714283</v>
          </cell>
        </row>
        <row r="22">
          <cell r="V22">
            <v>5.84</v>
          </cell>
        </row>
        <row r="23">
          <cell r="V23">
            <v>11.8</v>
          </cell>
        </row>
        <row r="26">
          <cell r="T26">
            <v>36033</v>
          </cell>
          <cell r="V26">
            <v>631.11607142857144</v>
          </cell>
        </row>
        <row r="27">
          <cell r="T27">
            <v>492.08853063537464</v>
          </cell>
        </row>
        <row r="28">
          <cell r="T28">
            <v>907.91146936462542</v>
          </cell>
        </row>
        <row r="30">
          <cell r="T30">
            <v>7177</v>
          </cell>
          <cell r="V30">
            <v>128.33928571428572</v>
          </cell>
        </row>
        <row r="31">
          <cell r="V31">
            <v>4.9175594823987749</v>
          </cell>
        </row>
        <row r="34">
          <cell r="T34">
            <v>100</v>
          </cell>
          <cell r="V34">
            <v>1.9642857142857142</v>
          </cell>
        </row>
        <row r="35">
          <cell r="T35">
            <v>955</v>
          </cell>
          <cell r="V35">
            <v>26.696428571428573</v>
          </cell>
        </row>
        <row r="36">
          <cell r="T36">
            <v>3</v>
          </cell>
          <cell r="V36">
            <v>0.11607142857142858</v>
          </cell>
        </row>
        <row r="38">
          <cell r="T38">
            <v>703</v>
          </cell>
          <cell r="V38">
            <v>9.5</v>
          </cell>
        </row>
        <row r="39">
          <cell r="T39">
            <v>29337</v>
          </cell>
          <cell r="V39">
            <v>402.28571428571428</v>
          </cell>
        </row>
        <row r="40">
          <cell r="V40">
            <v>42.345864661654133</v>
          </cell>
        </row>
        <row r="42">
          <cell r="T42">
            <v>350</v>
          </cell>
          <cell r="V42">
            <v>4.7857142857142856</v>
          </cell>
        </row>
        <row r="43">
          <cell r="T43">
            <v>3067</v>
          </cell>
          <cell r="V43">
            <v>44.071428571428569</v>
          </cell>
        </row>
        <row r="44">
          <cell r="V44">
            <v>9.2089552238805972</v>
          </cell>
        </row>
        <row r="45">
          <cell r="T45">
            <v>5</v>
          </cell>
          <cell r="V45">
            <v>6.25E-2</v>
          </cell>
        </row>
        <row r="47">
          <cell r="T47">
            <v>348</v>
          </cell>
          <cell r="V47">
            <v>6.0625</v>
          </cell>
        </row>
        <row r="48">
          <cell r="T48">
            <v>6371</v>
          </cell>
          <cell r="V48">
            <v>113.51785714285714</v>
          </cell>
        </row>
        <row r="49">
          <cell r="V49">
            <v>18.724594992636231</v>
          </cell>
        </row>
        <row r="50">
          <cell r="T50">
            <v>0</v>
          </cell>
          <cell r="V50">
            <v>0</v>
          </cell>
        </row>
        <row r="52">
          <cell r="T52">
            <v>654</v>
          </cell>
          <cell r="V52">
            <v>12.892857142857142</v>
          </cell>
        </row>
        <row r="53">
          <cell r="T53">
            <v>5787</v>
          </cell>
          <cell r="V53">
            <v>97.303571428571431</v>
          </cell>
        </row>
        <row r="55">
          <cell r="T55">
            <v>155</v>
          </cell>
          <cell r="V55">
            <v>3.5178571428571428</v>
          </cell>
        </row>
        <row r="56">
          <cell r="T56">
            <v>90</v>
          </cell>
          <cell r="V56">
            <v>0.18270944741532977</v>
          </cell>
        </row>
        <row r="58">
          <cell r="T58">
            <v>2045</v>
          </cell>
          <cell r="V58">
            <v>37.0625</v>
          </cell>
        </row>
        <row r="59">
          <cell r="T59">
            <v>207</v>
          </cell>
          <cell r="V59">
            <v>3.9642857142857144</v>
          </cell>
        </row>
        <row r="60">
          <cell r="T60">
            <v>72</v>
          </cell>
          <cell r="V60">
            <v>1.3214285714285714</v>
          </cell>
        </row>
        <row r="61">
          <cell r="T61">
            <v>117</v>
          </cell>
          <cell r="V61">
            <v>2.3035714285714284</v>
          </cell>
        </row>
        <row r="62">
          <cell r="T62">
            <v>18</v>
          </cell>
          <cell r="V62">
            <v>0.3392857142857143</v>
          </cell>
        </row>
        <row r="63">
          <cell r="T63">
            <v>202</v>
          </cell>
          <cell r="V63">
            <v>3.8303571428571428</v>
          </cell>
        </row>
        <row r="64">
          <cell r="T64">
            <v>8</v>
          </cell>
          <cell r="V64">
            <v>0.11607142857142858</v>
          </cell>
        </row>
        <row r="65">
          <cell r="T65">
            <v>195</v>
          </cell>
          <cell r="V65">
            <v>3.0714285714285716</v>
          </cell>
        </row>
        <row r="66">
          <cell r="T66">
            <v>258</v>
          </cell>
          <cell r="V66">
            <v>3.9732142857142856</v>
          </cell>
        </row>
        <row r="67">
          <cell r="V67">
            <v>77.303370786516851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pane xSplit="2" ySplit="5" topLeftCell="C48" activePane="bottomRight" state="frozen"/>
      <selection pane="topRight" activeCell="C1" sqref="C1"/>
      <selection pane="bottomLeft" activeCell="A6" sqref="A6"/>
      <selection pane="bottomRight" activeCell="I64" sqref="I64"/>
    </sheetView>
  </sheetViews>
  <sheetFormatPr defaultColWidth="11" defaultRowHeight="15.75" x14ac:dyDescent="0.25"/>
  <sheetData>
    <row r="1" spans="1:12" x14ac:dyDescent="0.25">
      <c r="A1" t="s">
        <v>0</v>
      </c>
      <c r="C1">
        <f>'[1]Team Offense'!$B$1</f>
        <v>57</v>
      </c>
    </row>
    <row r="2" spans="1:12" x14ac:dyDescent="0.25">
      <c r="A2" s="1" t="s">
        <v>1</v>
      </c>
    </row>
    <row r="5" spans="1:12" x14ac:dyDescent="0.25"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K5" s="4" t="s">
        <v>50</v>
      </c>
      <c r="L5" s="4" t="s">
        <v>51</v>
      </c>
    </row>
    <row r="6" spans="1:12" x14ac:dyDescent="0.25">
      <c r="A6" s="2" t="s">
        <v>2</v>
      </c>
      <c r="D6" s="10">
        <f>'[2]Team Offense'!T6</f>
        <v>2087</v>
      </c>
      <c r="E6" s="10">
        <f>'[1]Team Offense'!T6</f>
        <v>2061</v>
      </c>
      <c r="F6">
        <f>+E6+D6</f>
        <v>4148</v>
      </c>
      <c r="G6" s="7">
        <f>+F6/$C$1</f>
        <v>72.771929824561397</v>
      </c>
      <c r="H6" s="7">
        <f>+K6+L6</f>
        <v>72.544642857142861</v>
      </c>
      <c r="K6" s="10">
        <f>'[2]Team Offense'!V6</f>
        <v>37.178571428571431</v>
      </c>
      <c r="L6" s="10">
        <f>'[1]Team Offense'!V6</f>
        <v>35.366071428571431</v>
      </c>
    </row>
    <row r="7" spans="1:12" x14ac:dyDescent="0.25">
      <c r="A7" s="2" t="s">
        <v>3</v>
      </c>
      <c r="D7" s="10">
        <f>'[2]Team Offense'!T7</f>
        <v>781</v>
      </c>
      <c r="E7" s="10">
        <f>'[1]Team Offense'!T7</f>
        <v>789</v>
      </c>
      <c r="F7">
        <f t="shared" ref="F7:F9" si="0">+E7+D7</f>
        <v>1570</v>
      </c>
      <c r="G7" s="7">
        <f t="shared" ref="G7:G12" si="1">+F7/$C$1</f>
        <v>27.543859649122808</v>
      </c>
      <c r="H7" s="7">
        <f t="shared" ref="H7:H9" si="2">+K7+L7</f>
        <v>25.607142857142858</v>
      </c>
      <c r="K7" s="10">
        <f>'[2]Team Offense'!V7</f>
        <v>12.678571428571429</v>
      </c>
      <c r="L7" s="10">
        <f>'[1]Team Offense'!V7</f>
        <v>12.928571428571429</v>
      </c>
    </row>
    <row r="8" spans="1:12" x14ac:dyDescent="0.25">
      <c r="A8" s="2" t="s">
        <v>4</v>
      </c>
      <c r="D8" s="10">
        <f>'[2]Team Offense'!T8</f>
        <v>1120</v>
      </c>
      <c r="E8" s="10">
        <f>'[1]Team Offense'!T8</f>
        <v>1101</v>
      </c>
      <c r="F8">
        <f t="shared" si="0"/>
        <v>2221</v>
      </c>
      <c r="G8" s="7">
        <f t="shared" si="1"/>
        <v>38.964912280701753</v>
      </c>
      <c r="H8" s="7">
        <f t="shared" si="2"/>
        <v>41.928571428571431</v>
      </c>
      <c r="K8" s="10">
        <f>'[2]Team Offense'!V8</f>
        <v>21.678571428571427</v>
      </c>
      <c r="L8" s="10">
        <f>'[1]Team Offense'!V8</f>
        <v>20.25</v>
      </c>
    </row>
    <row r="9" spans="1:12" x14ac:dyDescent="0.25">
      <c r="A9" s="2" t="s">
        <v>5</v>
      </c>
      <c r="D9" s="10">
        <f>'[2]Team Offense'!T9</f>
        <v>186</v>
      </c>
      <c r="E9" s="10">
        <f>'[1]Team Offense'!T9</f>
        <v>171</v>
      </c>
      <c r="F9">
        <f t="shared" si="0"/>
        <v>357</v>
      </c>
      <c r="G9" s="7">
        <f t="shared" si="1"/>
        <v>6.2631578947368425</v>
      </c>
      <c r="H9" s="7">
        <f t="shared" si="2"/>
        <v>5.0089285714285712</v>
      </c>
      <c r="K9" s="10">
        <f>'[2]Team Offense'!V9</f>
        <v>2.8214285714285716</v>
      </c>
      <c r="L9" s="10">
        <f>'[1]Team Offense'!V9</f>
        <v>2.1875</v>
      </c>
    </row>
    <row r="10" spans="1:12" x14ac:dyDescent="0.25">
      <c r="D10" s="10"/>
      <c r="E10" s="10"/>
      <c r="G10" s="8"/>
      <c r="H10" s="8"/>
      <c r="K10" s="10"/>
      <c r="L10" s="10"/>
    </row>
    <row r="11" spans="1:12" x14ac:dyDescent="0.25">
      <c r="A11" t="s">
        <v>6</v>
      </c>
      <c r="D11" s="10">
        <f>'[2]Team Offense'!T11</f>
        <v>3073</v>
      </c>
      <c r="E11" s="10">
        <f>'[1]Team Offense'!T11</f>
        <v>3144</v>
      </c>
      <c r="F11" s="3">
        <f>+E11+D11</f>
        <v>6217</v>
      </c>
      <c r="G11" s="7">
        <f t="shared" si="1"/>
        <v>109.07017543859649</v>
      </c>
      <c r="H11" s="7">
        <f>+K11+L11</f>
        <v>113.25</v>
      </c>
      <c r="K11" s="10">
        <f>'[2]Team Offense'!V11</f>
        <v>56.955357142857146</v>
      </c>
      <c r="L11" s="10">
        <f>'[1]Team Offense'!V11</f>
        <v>56.294642857142854</v>
      </c>
    </row>
    <row r="12" spans="1:12" x14ac:dyDescent="0.25">
      <c r="A12" t="s">
        <v>7</v>
      </c>
      <c r="D12" s="10">
        <f>'[2]Team Offense'!T12</f>
        <v>12619</v>
      </c>
      <c r="E12" s="10">
        <f>'[1]Team Offense'!T12</f>
        <v>12980</v>
      </c>
      <c r="F12">
        <f t="shared" ref="F12" si="3">+E12+D12</f>
        <v>25599</v>
      </c>
      <c r="G12" s="7">
        <f t="shared" si="1"/>
        <v>449.10526315789474</v>
      </c>
      <c r="H12" s="7">
        <f t="shared" ref="H12" si="4">+K12+L12</f>
        <v>440.13392857142856</v>
      </c>
      <c r="K12" s="10">
        <f>'[2]Team Offense'!V12</f>
        <v>214.00892857142858</v>
      </c>
      <c r="L12" s="10">
        <f>'[1]Team Offense'!V12</f>
        <v>226.125</v>
      </c>
    </row>
    <row r="13" spans="1:12" x14ac:dyDescent="0.25">
      <c r="A13" s="2" t="s">
        <v>8</v>
      </c>
      <c r="D13" s="10">
        <f>'[2]Team Offense'!T13</f>
        <v>0</v>
      </c>
      <c r="E13" s="10">
        <f>'[1]Team Offense'!T13</f>
        <v>0</v>
      </c>
      <c r="F13" s="3">
        <f>+F12/F11</f>
        <v>4.1175808267653213</v>
      </c>
      <c r="G13" s="7">
        <f>+G12/G11</f>
        <v>4.1175808267653204</v>
      </c>
      <c r="H13" s="7">
        <f>+H12/H11</f>
        <v>3.8863923052664773</v>
      </c>
      <c r="K13" s="10">
        <f>'[2]Team Offense'!V13</f>
        <v>3.7574854992945603</v>
      </c>
      <c r="L13" s="10">
        <f>'[1]Team Offense'!V13</f>
        <v>4.0168120539254559</v>
      </c>
    </row>
    <row r="14" spans="1:12" x14ac:dyDescent="0.25">
      <c r="D14" s="10"/>
      <c r="E14" s="10"/>
      <c r="G14" s="8"/>
      <c r="H14" s="8"/>
      <c r="K14" s="10"/>
      <c r="L14" s="10"/>
    </row>
    <row r="15" spans="1:12" x14ac:dyDescent="0.25">
      <c r="A15" t="s">
        <v>9</v>
      </c>
      <c r="D15" s="10">
        <f>'[2]Team Offense'!T15</f>
        <v>3806</v>
      </c>
      <c r="E15" s="10">
        <f>'[1]Team Offense'!T15</f>
        <v>3509</v>
      </c>
      <c r="F15" s="3">
        <f>+E15+D15</f>
        <v>7315</v>
      </c>
      <c r="G15" s="7">
        <f>+F15/$C$1</f>
        <v>128.33333333333334</v>
      </c>
      <c r="H15" s="7">
        <f>+K15+L15</f>
        <v>128.69642857142858</v>
      </c>
      <c r="K15" s="10">
        <f>'[2]Team Offense'!V15</f>
        <v>66.678571428571431</v>
      </c>
      <c r="L15" s="10">
        <f>'[1]Team Offense'!V15</f>
        <v>62.017857142857146</v>
      </c>
    </row>
    <row r="16" spans="1:12" x14ac:dyDescent="0.25">
      <c r="A16" t="s">
        <v>10</v>
      </c>
      <c r="D16" s="10">
        <f>'[2]Team Offense'!T16</f>
        <v>2109</v>
      </c>
      <c r="E16" s="10">
        <f>'[1]Team Offense'!T16</f>
        <v>2071</v>
      </c>
      <c r="F16">
        <f t="shared" ref="F16" si="5">+E16+D16</f>
        <v>4180</v>
      </c>
      <c r="G16" s="7">
        <f t="shared" ref="G16:G20" si="6">+F16/$C$1</f>
        <v>73.333333333333329</v>
      </c>
      <c r="H16" s="7">
        <f t="shared" ref="H16" si="7">+K16+L16</f>
        <v>74.5625</v>
      </c>
      <c r="K16" s="10">
        <f>'[2]Team Offense'!V16</f>
        <v>37.946428571428569</v>
      </c>
      <c r="L16" s="10">
        <f>'[1]Team Offense'!V16</f>
        <v>36.616071428571431</v>
      </c>
    </row>
    <row r="17" spans="1:12" x14ac:dyDescent="0.25">
      <c r="A17" t="s">
        <v>11</v>
      </c>
      <c r="D17" s="10">
        <f>D16/D15*100</f>
        <v>55.412506568575935</v>
      </c>
      <c r="E17" s="10">
        <f>E16/E15*100</f>
        <v>59.019663721858088</v>
      </c>
      <c r="F17" s="6">
        <f t="shared" ref="F17:H17" si="8">+F16/F15</f>
        <v>0.5714285714285714</v>
      </c>
      <c r="G17" s="9">
        <f t="shared" si="8"/>
        <v>0.5714285714285714</v>
      </c>
      <c r="H17" s="9">
        <f t="shared" si="8"/>
        <v>0.57936728180935193</v>
      </c>
      <c r="K17" s="10">
        <f>'[2]Team Offense'!V17</f>
        <v>56.909480449919648</v>
      </c>
      <c r="L17" s="10">
        <f>'[1]Team Offense'!V17</f>
        <v>59.041174776849978</v>
      </c>
    </row>
    <row r="18" spans="1:12" x14ac:dyDescent="0.25">
      <c r="A18" t="s">
        <v>12</v>
      </c>
      <c r="D18" s="10">
        <f>'[2]Team Offense'!T18</f>
        <v>25084</v>
      </c>
      <c r="E18" s="10">
        <f>'[1]Team Offense'!T18</f>
        <v>23670</v>
      </c>
      <c r="F18">
        <f t="shared" ref="F18:F19" si="9">+E18+D18</f>
        <v>48754</v>
      </c>
      <c r="G18" s="7">
        <f t="shared" si="6"/>
        <v>855.33333333333337</v>
      </c>
      <c r="H18" s="7">
        <f>+K18+L18</f>
        <v>861.51785714285711</v>
      </c>
      <c r="K18" s="10">
        <f>'[2]Team Offense'!V18</f>
        <v>447.6875</v>
      </c>
      <c r="L18" s="10">
        <f>'[1]Team Offense'!V18</f>
        <v>413.83035714285717</v>
      </c>
    </row>
    <row r="19" spans="1:12" x14ac:dyDescent="0.25">
      <c r="A19" t="s">
        <v>13</v>
      </c>
      <c r="D19" s="10">
        <f>'[2]Team Offense'!T19</f>
        <v>298</v>
      </c>
      <c r="E19" s="10">
        <f>'[1]Team Offense'!T19</f>
        <v>326</v>
      </c>
      <c r="F19">
        <f t="shared" si="9"/>
        <v>624</v>
      </c>
      <c r="G19" s="7">
        <f t="shared" si="6"/>
        <v>10.947368421052632</v>
      </c>
      <c r="H19" s="7">
        <f t="shared" ref="H19" si="10">+K19+L19</f>
        <v>9.4196428571428577</v>
      </c>
      <c r="K19" s="10">
        <f>'[2]Team Offense'!V19</f>
        <v>4.7053571428571432</v>
      </c>
      <c r="L19" s="10">
        <f>'[1]Team Offense'!V19</f>
        <v>4.7142857142857144</v>
      </c>
    </row>
    <row r="20" spans="1:12" x14ac:dyDescent="0.25">
      <c r="A20" t="s">
        <v>14</v>
      </c>
      <c r="D20" s="10">
        <f>'[2]Team Offense'!T20</f>
        <v>1670</v>
      </c>
      <c r="E20" s="10">
        <f>'[1]Team Offense'!T20</f>
        <v>1747</v>
      </c>
      <c r="F20">
        <f t="shared" ref="F20:F21" si="11">+E20+D20</f>
        <v>3417</v>
      </c>
      <c r="G20" s="7">
        <f t="shared" si="6"/>
        <v>59.94736842105263</v>
      </c>
      <c r="H20" s="7">
        <f t="shared" ref="H20" si="12">+K20+L20</f>
        <v>59.071428571428569</v>
      </c>
      <c r="I20" s="5"/>
      <c r="J20" s="5"/>
      <c r="K20" s="10">
        <f>'[2]Team Offense'!V20</f>
        <v>30.580357142857142</v>
      </c>
      <c r="L20" s="10">
        <f>'[1]Team Offense'!V20</f>
        <v>28.491071428571427</v>
      </c>
    </row>
    <row r="21" spans="1:12" x14ac:dyDescent="0.25">
      <c r="A21" t="s">
        <v>15</v>
      </c>
      <c r="D21" s="10">
        <f>'[2]Team Offense'!T21</f>
        <v>23414</v>
      </c>
      <c r="E21" s="10">
        <f>'[1]Team Offense'!T21</f>
        <v>21923</v>
      </c>
      <c r="F21">
        <f t="shared" si="11"/>
        <v>45337</v>
      </c>
      <c r="G21" s="7">
        <f>+G18-G20</f>
        <v>795.38596491228077</v>
      </c>
      <c r="H21" s="7">
        <f>+H18-H20</f>
        <v>802.44642857142856</v>
      </c>
      <c r="K21" s="10">
        <f>'[2]Team Offense'!V21</f>
        <v>417.10714285714283</v>
      </c>
      <c r="L21" s="10">
        <f>'[1]Team Offense'!V21</f>
        <v>385.33928571428572</v>
      </c>
    </row>
    <row r="22" spans="1:12" x14ac:dyDescent="0.25">
      <c r="A22" t="s">
        <v>16</v>
      </c>
      <c r="D22" s="10"/>
      <c r="E22" s="10"/>
      <c r="F22" s="3">
        <f>F21/(F15+F19)</f>
        <v>5.710668849981106</v>
      </c>
      <c r="G22" s="9">
        <f t="shared" ref="G22:H22" si="13">+G21/(G19+G15)</f>
        <v>5.710668849981106</v>
      </c>
      <c r="H22" s="9">
        <f t="shared" si="13"/>
        <v>5.809942465576313</v>
      </c>
      <c r="K22" s="10">
        <f>'[2]Team Offense'!V22</f>
        <v>5.84</v>
      </c>
      <c r="L22" s="10">
        <f>'[1]Team Offense'!V22</f>
        <v>5.7</v>
      </c>
    </row>
    <row r="23" spans="1:12" x14ac:dyDescent="0.25">
      <c r="A23" t="s">
        <v>17</v>
      </c>
      <c r="D23" s="10"/>
      <c r="E23" s="10"/>
      <c r="F23" s="3">
        <f>F18/F16</f>
        <v>11.663636363636364</v>
      </c>
      <c r="G23" s="9">
        <f>+G18/G16</f>
        <v>11.663636363636364</v>
      </c>
      <c r="H23" s="9">
        <f>+H18/H16</f>
        <v>11.554304873667824</v>
      </c>
      <c r="K23" s="10">
        <f>'[2]Team Offense'!V23</f>
        <v>11.8</v>
      </c>
      <c r="L23" s="10">
        <f>'[1]Team Offense'!V23</f>
        <v>11.3</v>
      </c>
    </row>
    <row r="24" spans="1:12" x14ac:dyDescent="0.25">
      <c r="D24" s="10"/>
      <c r="E24" s="10"/>
      <c r="G24" s="8"/>
      <c r="H24" s="8"/>
      <c r="K24" s="10">
        <f>'[2]Team Offense'!V24</f>
        <v>0</v>
      </c>
      <c r="L24" s="10">
        <f>'[1]Team Offense'!V24</f>
        <v>0</v>
      </c>
    </row>
    <row r="25" spans="1:12" x14ac:dyDescent="0.25">
      <c r="A25" t="s">
        <v>18</v>
      </c>
      <c r="D25" s="10"/>
      <c r="E25" s="10"/>
      <c r="G25" s="8"/>
      <c r="H25" s="8"/>
      <c r="K25" s="10">
        <f>'[2]Team Offense'!V25</f>
        <v>0</v>
      </c>
      <c r="L25" s="10">
        <f>'[1]Team Offense'!V25</f>
        <v>0</v>
      </c>
    </row>
    <row r="26" spans="1:12" x14ac:dyDescent="0.25">
      <c r="A26" t="s">
        <v>19</v>
      </c>
      <c r="D26" s="10">
        <f>'[2]Team Offense'!T26</f>
        <v>36033</v>
      </c>
      <c r="E26" s="10">
        <f>'[1]Team Offense'!T26</f>
        <v>34903</v>
      </c>
      <c r="F26">
        <f t="shared" ref="F26" si="14">+E26+D26</f>
        <v>70936</v>
      </c>
      <c r="G26" s="7">
        <f t="shared" ref="G26" si="15">+F26/$C$1</f>
        <v>1244.4912280701753</v>
      </c>
      <c r="H26" s="7">
        <f>+K26+L26</f>
        <v>1242.5803571428571</v>
      </c>
      <c r="K26" s="10">
        <f>'[2]Team Offense'!V26</f>
        <v>631.11607142857144</v>
      </c>
      <c r="L26" s="10">
        <f>'[1]Team Offense'!V26</f>
        <v>611.46428571428567</v>
      </c>
    </row>
    <row r="27" spans="1:12" x14ac:dyDescent="0.25">
      <c r="A27" t="s">
        <v>20</v>
      </c>
      <c r="D27" s="10">
        <f>'[2]Team Offense'!T27</f>
        <v>492.08853063537464</v>
      </c>
      <c r="E27" s="10">
        <f>'[1]Team Offense'!T27</f>
        <v>522.53703753497769</v>
      </c>
      <c r="F27" s="3">
        <f>F12/F26</f>
        <v>0.36087459118078269</v>
      </c>
      <c r="G27" s="9">
        <f t="shared" ref="G27:H27" si="16">+G12/G26</f>
        <v>0.36087459118078269</v>
      </c>
      <c r="H27" s="9">
        <f t="shared" si="16"/>
        <v>0.35420963001817934</v>
      </c>
      <c r="K27" s="10"/>
      <c r="L27" s="10"/>
    </row>
    <row r="28" spans="1:12" x14ac:dyDescent="0.25">
      <c r="A28" s="2" t="s">
        <v>21</v>
      </c>
      <c r="D28" s="10">
        <f>'[2]Team Offense'!T28</f>
        <v>907.91146936462542</v>
      </c>
      <c r="E28" s="10">
        <f>'[1]Team Offense'!T28</f>
        <v>877.46296246502231</v>
      </c>
      <c r="F28" s="3">
        <f>F21/F26</f>
        <v>0.63912540881921731</v>
      </c>
      <c r="G28" s="9">
        <f t="shared" ref="G28:H28" si="17">+G21/G26</f>
        <v>0.63912540881921742</v>
      </c>
      <c r="H28" s="9">
        <f t="shared" si="17"/>
        <v>0.64579036998182071</v>
      </c>
      <c r="K28" s="10"/>
      <c r="L28" s="10"/>
    </row>
    <row r="29" spans="1:12" x14ac:dyDescent="0.25">
      <c r="D29" s="10"/>
      <c r="E29" s="10"/>
      <c r="G29" s="8"/>
      <c r="H29" s="8"/>
      <c r="K29" s="10"/>
      <c r="L29" s="10"/>
    </row>
    <row r="30" spans="1:12" x14ac:dyDescent="0.25">
      <c r="A30" t="s">
        <v>22</v>
      </c>
      <c r="D30" s="10">
        <f>'[2]Team Offense'!T30</f>
        <v>7177</v>
      </c>
      <c r="E30" s="10">
        <f>'[1]Team Offense'!T30</f>
        <v>6979</v>
      </c>
      <c r="F30">
        <f t="shared" ref="F30" si="18">+E30+D30</f>
        <v>14156</v>
      </c>
      <c r="G30" s="7">
        <f t="shared" ref="G30" si="19">+F30/$C$1</f>
        <v>248.35087719298247</v>
      </c>
      <c r="H30" s="7">
        <f t="shared" ref="H30" si="20">+K30+L30</f>
        <v>251.36607142857144</v>
      </c>
      <c r="K30" s="10">
        <f>'[2]Team Offense'!V30</f>
        <v>128.33928571428572</v>
      </c>
      <c r="L30" s="10">
        <f>'[1]Team Offense'!V30</f>
        <v>123.02678571428571</v>
      </c>
    </row>
    <row r="31" spans="1:12" x14ac:dyDescent="0.25">
      <c r="A31" t="s">
        <v>23</v>
      </c>
      <c r="D31" s="10">
        <f>'[2]Team Offense'!T31</f>
        <v>0</v>
      </c>
      <c r="E31" s="10">
        <f>'[1]Team Offense'!T31</f>
        <v>0</v>
      </c>
      <c r="F31" s="3">
        <f>F26/F30</f>
        <v>5.0110200621644534</v>
      </c>
      <c r="G31" s="9">
        <f t="shared" ref="G31:H31" si="21">+G26/G30</f>
        <v>5.0110200621644525</v>
      </c>
      <c r="H31" s="9">
        <f t="shared" si="21"/>
        <v>4.9433097716051568</v>
      </c>
      <c r="K31" s="10">
        <f>'[2]Team Offense'!V31</f>
        <v>4.9175594823987749</v>
      </c>
      <c r="L31" s="10">
        <f>'[1]Team Offense'!V31</f>
        <v>4.9701720008708907</v>
      </c>
    </row>
    <row r="32" spans="1:12" x14ac:dyDescent="0.25">
      <c r="D32" s="10"/>
      <c r="E32" s="10"/>
      <c r="G32" s="8"/>
      <c r="H32" s="8"/>
      <c r="K32" s="10"/>
      <c r="L32" s="10"/>
    </row>
    <row r="33" spans="1:12" x14ac:dyDescent="0.25">
      <c r="A33" t="s">
        <v>24</v>
      </c>
      <c r="D33" s="10"/>
      <c r="E33" s="10"/>
      <c r="G33" s="8"/>
      <c r="H33" s="8"/>
      <c r="K33" s="10"/>
      <c r="L33" s="10"/>
    </row>
    <row r="34" spans="1:12" x14ac:dyDescent="0.25">
      <c r="A34" t="s">
        <v>25</v>
      </c>
      <c r="D34" s="10">
        <f>'[2]Team Offense'!T34</f>
        <v>100</v>
      </c>
      <c r="E34" s="10">
        <f>'[1]Team Offense'!T34</f>
        <v>127</v>
      </c>
      <c r="F34">
        <f t="shared" ref="F34:F35" si="22">+E34+D34</f>
        <v>227</v>
      </c>
      <c r="G34" s="7">
        <f t="shared" ref="G34:G35" si="23">+F34/$C$1</f>
        <v>3.9824561403508771</v>
      </c>
      <c r="H34" s="7">
        <f t="shared" ref="H34:H36" si="24">+K34+L34</f>
        <v>4.1875</v>
      </c>
      <c r="K34" s="10">
        <f>'[2]Team Offense'!V34</f>
        <v>1.9642857142857142</v>
      </c>
      <c r="L34" s="10">
        <f>'[1]Team Offense'!V34</f>
        <v>2.2232142857142856</v>
      </c>
    </row>
    <row r="35" spans="1:12" x14ac:dyDescent="0.25">
      <c r="A35" t="s">
        <v>26</v>
      </c>
      <c r="D35" s="10">
        <f>'[2]Team Offense'!T35</f>
        <v>955</v>
      </c>
      <c r="E35" s="10">
        <f>'[1]Team Offense'!T35</f>
        <v>1491</v>
      </c>
      <c r="F35">
        <f t="shared" si="22"/>
        <v>2446</v>
      </c>
      <c r="G35" s="7">
        <f t="shared" si="23"/>
        <v>42.912280701754383</v>
      </c>
      <c r="H35" s="7">
        <f t="shared" si="24"/>
        <v>54.723214285714292</v>
      </c>
      <c r="K35" s="10">
        <f>'[2]Team Offense'!V35</f>
        <v>26.696428571428573</v>
      </c>
      <c r="L35" s="10">
        <f>'[1]Team Offense'!V35</f>
        <v>28.026785714285715</v>
      </c>
    </row>
    <row r="36" spans="1:12" x14ac:dyDescent="0.25">
      <c r="A36" t="s">
        <v>27</v>
      </c>
      <c r="D36" s="10">
        <f>'[2]Team Offense'!T36</f>
        <v>3</v>
      </c>
      <c r="E36" s="10">
        <f>'[1]Team Offense'!T36</f>
        <v>8</v>
      </c>
      <c r="F36" s="3">
        <f>+E36+D36</f>
        <v>11</v>
      </c>
      <c r="G36" s="7">
        <f>+F36/$C$1</f>
        <v>0.19298245614035087</v>
      </c>
      <c r="H36" s="7">
        <f t="shared" si="24"/>
        <v>0.3125</v>
      </c>
      <c r="K36" s="10">
        <f>'[2]Team Offense'!V36</f>
        <v>0.11607142857142858</v>
      </c>
      <c r="L36" s="10">
        <f>'[1]Team Offense'!V36</f>
        <v>0.19642857142857142</v>
      </c>
    </row>
    <row r="37" spans="1:12" x14ac:dyDescent="0.25">
      <c r="D37" s="10"/>
      <c r="E37" s="10"/>
      <c r="G37" s="8"/>
      <c r="H37" s="8"/>
      <c r="K37" s="10"/>
      <c r="L37" s="10"/>
    </row>
    <row r="38" spans="1:12" x14ac:dyDescent="0.25">
      <c r="A38" t="s">
        <v>28</v>
      </c>
      <c r="D38" s="10">
        <f>'[2]Team Offense'!T38</f>
        <v>703</v>
      </c>
      <c r="E38" s="10">
        <f>'[1]Team Offense'!T38</f>
        <v>654</v>
      </c>
      <c r="F38">
        <f t="shared" ref="F38:F39" si="25">+E38+D38</f>
        <v>1357</v>
      </c>
      <c r="G38" s="7">
        <f>+F38/$C$1</f>
        <v>23.807017543859651</v>
      </c>
      <c r="H38" s="7">
        <f t="shared" ref="H38:H39" si="26">+K38+L38</f>
        <v>18.910714285714285</v>
      </c>
      <c r="K38" s="10">
        <f>'[2]Team Offense'!V38</f>
        <v>9.5</v>
      </c>
      <c r="L38" s="10">
        <f>'[1]Team Offense'!V38</f>
        <v>9.4107142857142865</v>
      </c>
    </row>
    <row r="39" spans="1:12" x14ac:dyDescent="0.25">
      <c r="A39" t="s">
        <v>29</v>
      </c>
      <c r="D39" s="10">
        <f>'[2]Team Offense'!T39</f>
        <v>29337</v>
      </c>
      <c r="E39" s="10">
        <f>'[1]Team Offense'!T39</f>
        <v>27754</v>
      </c>
      <c r="F39">
        <f t="shared" si="25"/>
        <v>57091</v>
      </c>
      <c r="G39" s="7">
        <f>+F39/$C$1</f>
        <v>1001.5964912280701</v>
      </c>
      <c r="H39" s="7">
        <f t="shared" si="26"/>
        <v>798.03571428571422</v>
      </c>
      <c r="K39" s="10">
        <f>'[2]Team Offense'!V39</f>
        <v>402.28571428571428</v>
      </c>
      <c r="L39" s="10">
        <f>'[1]Team Offense'!V39</f>
        <v>395.75</v>
      </c>
    </row>
    <row r="40" spans="1:12" x14ac:dyDescent="0.25">
      <c r="A40" t="s">
        <v>30</v>
      </c>
      <c r="D40" s="10">
        <f>'[2]Team Offense'!T40</f>
        <v>0</v>
      </c>
      <c r="E40" s="10">
        <f>'[1]Team Offense'!T40</f>
        <v>0</v>
      </c>
      <c r="F40" s="3">
        <f>+F39/F38</f>
        <v>42.071481208548271</v>
      </c>
      <c r="G40" s="7">
        <f>+G39/G38</f>
        <v>42.071481208548263</v>
      </c>
      <c r="H40" s="7">
        <f t="shared" ref="H40" si="27">+H39/H38</f>
        <v>42.200188857412655</v>
      </c>
      <c r="K40" s="10">
        <f>'[2]Team Offense'!V40</f>
        <v>42.345864661654133</v>
      </c>
      <c r="L40" s="10">
        <f>'[1]Team Offense'!V40</f>
        <v>42.053130929791266</v>
      </c>
    </row>
    <row r="41" spans="1:12" x14ac:dyDescent="0.25">
      <c r="D41" s="10"/>
      <c r="E41" s="10"/>
      <c r="G41" s="8"/>
      <c r="H41" s="8"/>
      <c r="K41" s="10"/>
      <c r="L41" s="10"/>
    </row>
    <row r="42" spans="1:12" x14ac:dyDescent="0.25">
      <c r="A42" t="s">
        <v>31</v>
      </c>
      <c r="D42" s="10">
        <f>'[2]Team Offense'!T42</f>
        <v>350</v>
      </c>
      <c r="E42" s="10">
        <f>'[1]Team Offense'!T42</f>
        <v>317</v>
      </c>
      <c r="F42">
        <f t="shared" ref="F42" si="28">+E42+D42</f>
        <v>667</v>
      </c>
      <c r="G42" s="7">
        <f t="shared" ref="G42:G66" si="29">+F42/$C$1</f>
        <v>11.701754385964913</v>
      </c>
      <c r="H42" s="7">
        <f t="shared" ref="H42:H43" si="30">+K42+L42</f>
        <v>9.3214285714285712</v>
      </c>
      <c r="K42" s="10">
        <f>'[2]Team Offense'!V42</f>
        <v>4.7857142857142856</v>
      </c>
      <c r="L42" s="10">
        <f>'[1]Team Offense'!V42</f>
        <v>4.5357142857142856</v>
      </c>
    </row>
    <row r="43" spans="1:12" x14ac:dyDescent="0.25">
      <c r="A43" t="s">
        <v>32</v>
      </c>
      <c r="D43" s="10">
        <f>'[2]Team Offense'!T43</f>
        <v>3067</v>
      </c>
      <c r="E43" s="10">
        <f>'[1]Team Offense'!T43</f>
        <v>3129</v>
      </c>
      <c r="F43" s="3">
        <f>+E43+D43</f>
        <v>6196</v>
      </c>
      <c r="G43" s="7">
        <f>+F43/$C$1</f>
        <v>108.70175438596492</v>
      </c>
      <c r="H43" s="7">
        <f t="shared" si="30"/>
        <v>84.821428571428569</v>
      </c>
      <c r="K43" s="10">
        <f>'[2]Team Offense'!V43</f>
        <v>44.071428571428569</v>
      </c>
      <c r="L43" s="10">
        <f>'[1]Team Offense'!V43</f>
        <v>40.75</v>
      </c>
    </row>
    <row r="44" spans="1:12" x14ac:dyDescent="0.25">
      <c r="A44" t="s">
        <v>33</v>
      </c>
      <c r="D44" s="10">
        <f>'[2]Team Offense'!T44</f>
        <v>0</v>
      </c>
      <c r="E44" s="10">
        <f>'[1]Team Offense'!T44</f>
        <v>0</v>
      </c>
      <c r="F44" s="3">
        <f t="shared" ref="F44:H44" si="31">+F43/F42</f>
        <v>9.2893553223388299</v>
      </c>
      <c r="G44" s="7">
        <f>+G43/G42</f>
        <v>9.2893553223388299</v>
      </c>
      <c r="H44" s="7">
        <f t="shared" si="31"/>
        <v>9.0996168582375478</v>
      </c>
      <c r="K44" s="10">
        <f>'[2]Team Offense'!V44</f>
        <v>9.2089552238805972</v>
      </c>
      <c r="L44" s="10">
        <f>'[1]Team Offense'!V44</f>
        <v>8.984251968503937</v>
      </c>
    </row>
    <row r="45" spans="1:12" x14ac:dyDescent="0.25">
      <c r="A45" t="s">
        <v>34</v>
      </c>
      <c r="D45" s="10">
        <f>'[2]Team Offense'!T45</f>
        <v>5</v>
      </c>
      <c r="E45" s="10">
        <f>'[1]Team Offense'!T45</f>
        <v>4</v>
      </c>
      <c r="F45" s="3">
        <f>+E45+D45</f>
        <v>9</v>
      </c>
      <c r="G45" s="7">
        <f>F45/$C$1</f>
        <v>0.15789473684210525</v>
      </c>
      <c r="H45" s="7">
        <f>K45+L45</f>
        <v>0.125</v>
      </c>
      <c r="K45" s="10">
        <f>'[2]Team Offense'!V45</f>
        <v>6.25E-2</v>
      </c>
      <c r="L45" s="10">
        <f>'[1]Team Offense'!V45</f>
        <v>6.25E-2</v>
      </c>
    </row>
    <row r="46" spans="1:12" x14ac:dyDescent="0.25">
      <c r="D46" s="10"/>
      <c r="E46" s="10"/>
      <c r="G46" s="7"/>
      <c r="H46" s="7"/>
      <c r="K46" s="10"/>
      <c r="L46" s="10"/>
    </row>
    <row r="47" spans="1:12" x14ac:dyDescent="0.25">
      <c r="A47" t="s">
        <v>35</v>
      </c>
      <c r="D47" s="10">
        <f>'[2]Team Offense'!T47</f>
        <v>348</v>
      </c>
      <c r="E47" s="10">
        <f>'[1]Team Offense'!T47</f>
        <v>303</v>
      </c>
      <c r="F47" s="3">
        <f>D47+E47</f>
        <v>651</v>
      </c>
      <c r="G47" s="7">
        <f>+F47/$C$1</f>
        <v>11.421052631578947</v>
      </c>
      <c r="H47" s="7">
        <f>K47+L47</f>
        <v>12.330357142857142</v>
      </c>
      <c r="K47" s="10">
        <f>'[2]Team Offense'!V47</f>
        <v>6.0625</v>
      </c>
      <c r="L47" s="10">
        <f>'[1]Team Offense'!V47</f>
        <v>6.2678571428571432</v>
      </c>
    </row>
    <row r="48" spans="1:12" x14ac:dyDescent="0.25">
      <c r="A48" t="s">
        <v>32</v>
      </c>
      <c r="D48" s="10">
        <f>'[2]Team Offense'!T48</f>
        <v>6371</v>
      </c>
      <c r="E48" s="10">
        <f>'[1]Team Offense'!T48</f>
        <v>6200</v>
      </c>
      <c r="F48">
        <f t="shared" ref="F48" si="32">+E48+D48</f>
        <v>12571</v>
      </c>
      <c r="G48" s="7">
        <f t="shared" si="29"/>
        <v>220.54385964912279</v>
      </c>
      <c r="H48" s="7">
        <f t="shared" ref="H48" si="33">+K48+L48</f>
        <v>240.07142857142856</v>
      </c>
      <c r="K48" s="10">
        <f>'[2]Team Offense'!V48</f>
        <v>113.51785714285714</v>
      </c>
      <c r="L48" s="10">
        <f>'[1]Team Offense'!V48</f>
        <v>126.55357142857143</v>
      </c>
    </row>
    <row r="49" spans="1:12" x14ac:dyDescent="0.25">
      <c r="A49" t="s">
        <v>33</v>
      </c>
      <c r="D49" s="10">
        <f>'[2]Team Offense'!T49</f>
        <v>0</v>
      </c>
      <c r="E49" s="10">
        <f>'[1]Team Offense'!T49</f>
        <v>0</v>
      </c>
      <c r="F49" s="3">
        <f>F48/F47</f>
        <v>19.310291858678955</v>
      </c>
      <c r="G49" s="7">
        <f>G48/G47</f>
        <v>19.310291858678955</v>
      </c>
      <c r="H49" s="7">
        <f>H48/H47</f>
        <v>19.469949312092687</v>
      </c>
      <c r="K49" s="10">
        <f>'[2]Team Offense'!V49</f>
        <v>18.724594992636231</v>
      </c>
      <c r="L49" s="10">
        <f>'[1]Team Offense'!V49</f>
        <v>20.190883190883191</v>
      </c>
    </row>
    <row r="50" spans="1:12" x14ac:dyDescent="0.25">
      <c r="A50" t="s">
        <v>34</v>
      </c>
      <c r="D50" s="10">
        <f>'[2]Team Offense'!T50</f>
        <v>0</v>
      </c>
      <c r="E50" s="10">
        <f>'[1]Team Offense'!T50</f>
        <v>3</v>
      </c>
      <c r="F50" s="3">
        <f>D50+E50</f>
        <v>3</v>
      </c>
      <c r="G50" s="7">
        <f>F50/$C$1</f>
        <v>5.2631578947368418E-2</v>
      </c>
      <c r="H50" s="7">
        <f t="shared" ref="H50" si="34">+H49/H48</f>
        <v>8.1100651701665472E-2</v>
      </c>
      <c r="K50" s="10">
        <f>'[2]Team Offense'!V50</f>
        <v>0</v>
      </c>
      <c r="L50" s="10">
        <f>'[1]Team Offense'!V50</f>
        <v>3.5714285714285712E-2</v>
      </c>
    </row>
    <row r="51" spans="1:12" x14ac:dyDescent="0.25">
      <c r="D51" s="10"/>
      <c r="E51" s="10"/>
      <c r="G51" s="7"/>
      <c r="H51" s="7"/>
      <c r="K51" s="10"/>
      <c r="L51" s="10"/>
    </row>
    <row r="52" spans="1:12" x14ac:dyDescent="0.25">
      <c r="A52" t="s">
        <v>36</v>
      </c>
      <c r="D52" s="10">
        <f>'[2]Team Offense'!T52</f>
        <v>654</v>
      </c>
      <c r="E52" s="10">
        <f>'[1]Team Offense'!T52</f>
        <v>584</v>
      </c>
      <c r="F52" s="3">
        <f>D52+E52</f>
        <v>1238</v>
      </c>
      <c r="G52" s="7">
        <f>F52/$C$1</f>
        <v>21.719298245614034</v>
      </c>
      <c r="H52" s="7">
        <f>K52+L52</f>
        <v>24.089285714285715</v>
      </c>
      <c r="K52" s="10">
        <f>'[2]Team Offense'!V52</f>
        <v>12.892857142857142</v>
      </c>
      <c r="L52" s="10">
        <f>'[1]Team Offense'!V52</f>
        <v>11.196428571428571</v>
      </c>
    </row>
    <row r="53" spans="1:12" x14ac:dyDescent="0.25">
      <c r="A53" t="s">
        <v>37</v>
      </c>
      <c r="D53" s="10">
        <f>'[2]Team Offense'!T53</f>
        <v>5787</v>
      </c>
      <c r="E53" s="10">
        <f>'[1]Team Offense'!T53</f>
        <v>4997</v>
      </c>
      <c r="F53" s="3">
        <f>+E53+D53</f>
        <v>10784</v>
      </c>
      <c r="G53" s="7">
        <f t="shared" si="29"/>
        <v>189.19298245614036</v>
      </c>
      <c r="H53" s="7">
        <f t="shared" ref="H53" si="35">+K53+L53</f>
        <v>184.22321428571428</v>
      </c>
      <c r="K53" s="10">
        <f>'[2]Team Offense'!V53</f>
        <v>97.303571428571431</v>
      </c>
      <c r="L53" s="10">
        <f>'[1]Team Offense'!V53</f>
        <v>86.919642857142861</v>
      </c>
    </row>
    <row r="54" spans="1:12" x14ac:dyDescent="0.25">
      <c r="D54" s="10"/>
      <c r="E54" s="10"/>
      <c r="G54" s="7"/>
      <c r="H54" s="7"/>
      <c r="K54" s="10"/>
      <c r="L54" s="10"/>
    </row>
    <row r="55" spans="1:12" x14ac:dyDescent="0.25">
      <c r="A55" t="s">
        <v>38</v>
      </c>
      <c r="D55" s="10">
        <f>'[2]Team Offense'!T55</f>
        <v>155</v>
      </c>
      <c r="E55" s="10">
        <f>'[1]Team Offense'!T55</f>
        <v>199</v>
      </c>
      <c r="F55" s="3">
        <f>D55+E55</f>
        <v>354</v>
      </c>
      <c r="G55" s="7">
        <f>F55/$C$1</f>
        <v>6.2105263157894735</v>
      </c>
      <c r="H55" s="7">
        <f>K55+L55</f>
        <v>6.7767857142857144</v>
      </c>
      <c r="K55" s="10">
        <f>'[2]Team Offense'!V55</f>
        <v>3.5178571428571428</v>
      </c>
      <c r="L55" s="10">
        <f>'[1]Team Offense'!V55</f>
        <v>3.2589285714285716</v>
      </c>
    </row>
    <row r="56" spans="1:12" x14ac:dyDescent="0.25">
      <c r="A56" t="s">
        <v>39</v>
      </c>
      <c r="D56" s="10">
        <f>'[2]Team Offense'!T56</f>
        <v>90</v>
      </c>
      <c r="E56" s="10">
        <f>'[1]Team Offense'!T56</f>
        <v>102</v>
      </c>
      <c r="F56">
        <f t="shared" ref="F56" si="36">+E56+D56</f>
        <v>192</v>
      </c>
      <c r="G56" s="7">
        <f t="shared" si="29"/>
        <v>3.3684210526315788</v>
      </c>
      <c r="H56" s="7">
        <f t="shared" ref="H56" si="37">+K56+L56</f>
        <v>0.34135472370766484</v>
      </c>
      <c r="K56" s="10">
        <f>'[2]Team Offense'!V56</f>
        <v>0.18270944741532977</v>
      </c>
      <c r="L56" s="10">
        <f>'[1]Team Offense'!V56</f>
        <v>0.1586452762923351</v>
      </c>
    </row>
    <row r="57" spans="1:12" x14ac:dyDescent="0.25">
      <c r="D57" s="10"/>
      <c r="E57" s="10"/>
      <c r="G57" s="7"/>
      <c r="H57" s="7"/>
      <c r="K57" s="10"/>
      <c r="L57" s="10"/>
    </row>
    <row r="58" spans="1:12" x14ac:dyDescent="0.25">
      <c r="A58" t="s">
        <v>40</v>
      </c>
      <c r="D58" s="10">
        <f>'[2]Team Offense'!T58</f>
        <v>2045</v>
      </c>
      <c r="E58" s="10">
        <f>'[1]Team Offense'!T58</f>
        <v>2124</v>
      </c>
      <c r="F58" s="3">
        <f>D58+E58</f>
        <v>4169</v>
      </c>
      <c r="G58" s="7">
        <f>F58/$C$1</f>
        <v>73.140350877192986</v>
      </c>
      <c r="H58" s="7">
        <f>K58+L58</f>
        <v>74.794642857142861</v>
      </c>
      <c r="K58" s="10">
        <f>'[2]Team Offense'!V58</f>
        <v>37.0625</v>
      </c>
      <c r="L58" s="10">
        <f>'[1]Team Offense'!V58</f>
        <v>37.732142857142854</v>
      </c>
    </row>
    <row r="59" spans="1:12" x14ac:dyDescent="0.25">
      <c r="A59" t="s">
        <v>41</v>
      </c>
      <c r="D59" s="10">
        <f>'[2]Team Offense'!T59</f>
        <v>207</v>
      </c>
      <c r="E59" s="10">
        <f>'[1]Team Offense'!T59</f>
        <v>223</v>
      </c>
      <c r="F59">
        <f t="shared" ref="F59:F66" si="38">+E59+D59</f>
        <v>430</v>
      </c>
      <c r="G59" s="7">
        <f t="shared" si="29"/>
        <v>7.5438596491228074</v>
      </c>
      <c r="H59" s="7">
        <f t="shared" ref="H59:H66" si="39">+K59+L59</f>
        <v>8.0892857142857153</v>
      </c>
      <c r="K59" s="10">
        <f>'[2]Team Offense'!V59</f>
        <v>3.9642857142857144</v>
      </c>
      <c r="L59" s="10">
        <f>'[1]Team Offense'!V59</f>
        <v>4.125</v>
      </c>
    </row>
    <row r="60" spans="1:12" x14ac:dyDescent="0.25">
      <c r="A60" t="s">
        <v>42</v>
      </c>
      <c r="D60" s="10">
        <f>'[2]Team Offense'!T60</f>
        <v>72</v>
      </c>
      <c r="E60" s="10">
        <f>'[1]Team Offense'!T60</f>
        <v>81</v>
      </c>
      <c r="F60">
        <f t="shared" si="38"/>
        <v>153</v>
      </c>
      <c r="G60" s="7">
        <f t="shared" si="29"/>
        <v>2.6842105263157894</v>
      </c>
      <c r="H60" s="7">
        <f t="shared" si="39"/>
        <v>2.7142857142857144</v>
      </c>
      <c r="K60" s="10">
        <f>'[2]Team Offense'!V60</f>
        <v>1.3214285714285714</v>
      </c>
      <c r="L60" s="10">
        <f>'[1]Team Offense'!V60</f>
        <v>1.3928571428571428</v>
      </c>
    </row>
    <row r="61" spans="1:12" x14ac:dyDescent="0.25">
      <c r="A61" t="s">
        <v>43</v>
      </c>
      <c r="D61" s="10">
        <f>'[2]Team Offense'!T61</f>
        <v>117</v>
      </c>
      <c r="E61" s="10">
        <f>'[1]Team Offense'!T61</f>
        <v>119</v>
      </c>
      <c r="F61">
        <f t="shared" si="38"/>
        <v>236</v>
      </c>
      <c r="G61" s="7">
        <f t="shared" si="29"/>
        <v>4.1403508771929829</v>
      </c>
      <c r="H61" s="7">
        <f t="shared" si="39"/>
        <v>4.6160714285714288</v>
      </c>
      <c r="K61" s="10">
        <f>'[2]Team Offense'!V61</f>
        <v>2.3035714285714284</v>
      </c>
      <c r="L61" s="10">
        <f>'[1]Team Offense'!V61</f>
        <v>2.3125</v>
      </c>
    </row>
    <row r="62" spans="1:12" x14ac:dyDescent="0.25">
      <c r="A62" t="s">
        <v>44</v>
      </c>
      <c r="D62" s="10">
        <f>'[2]Team Offense'!T62</f>
        <v>18</v>
      </c>
      <c r="E62" s="10">
        <f>'[1]Team Offense'!T62</f>
        <v>25</v>
      </c>
      <c r="F62">
        <f t="shared" si="38"/>
        <v>43</v>
      </c>
      <c r="G62" s="7">
        <f t="shared" si="29"/>
        <v>0.75438596491228072</v>
      </c>
      <c r="H62" s="7">
        <f t="shared" si="39"/>
        <v>0.7589285714285714</v>
      </c>
      <c r="K62" s="10">
        <f>'[2]Team Offense'!V62</f>
        <v>0.3392857142857143</v>
      </c>
      <c r="L62" s="10">
        <f>'[1]Team Offense'!V62</f>
        <v>0.41964285714285715</v>
      </c>
    </row>
    <row r="63" spans="1:12" x14ac:dyDescent="0.25">
      <c r="A63" t="s">
        <v>45</v>
      </c>
      <c r="D63" s="10">
        <f>'[2]Team Offense'!T63</f>
        <v>202</v>
      </c>
      <c r="E63" s="10">
        <f>'[1]Team Offense'!T63</f>
        <v>217</v>
      </c>
      <c r="F63">
        <f t="shared" si="38"/>
        <v>419</v>
      </c>
      <c r="G63" s="7">
        <f t="shared" si="29"/>
        <v>7.3508771929824563</v>
      </c>
      <c r="H63" s="7">
        <f t="shared" si="39"/>
        <v>7.8214285714285712</v>
      </c>
      <c r="K63" s="10">
        <f>'[2]Team Offense'!V63</f>
        <v>3.8303571428571428</v>
      </c>
      <c r="L63" s="10">
        <f>'[1]Team Offense'!V63</f>
        <v>3.9910714285714284</v>
      </c>
    </row>
    <row r="64" spans="1:12" x14ac:dyDescent="0.25">
      <c r="A64" t="s">
        <v>46</v>
      </c>
      <c r="D64" s="10">
        <f>'[2]Team Offense'!T64</f>
        <v>8</v>
      </c>
      <c r="E64" s="10">
        <f>'[1]Team Offense'!T64</f>
        <v>7</v>
      </c>
      <c r="F64">
        <f t="shared" si="38"/>
        <v>15</v>
      </c>
      <c r="G64" s="7">
        <f t="shared" si="29"/>
        <v>0.26315789473684209</v>
      </c>
      <c r="H64" s="7">
        <f t="shared" si="39"/>
        <v>0.20535714285714285</v>
      </c>
      <c r="K64" s="10">
        <f>'[2]Team Offense'!V64</f>
        <v>0.11607142857142858</v>
      </c>
      <c r="L64" s="10">
        <f>'[1]Team Offense'!V64</f>
        <v>8.9285714285714288E-2</v>
      </c>
    </row>
    <row r="65" spans="1:12" x14ac:dyDescent="0.25">
      <c r="A65" t="s">
        <v>47</v>
      </c>
      <c r="D65" s="10">
        <f>'[2]Team Offense'!T65</f>
        <v>195</v>
      </c>
      <c r="E65" s="10">
        <f>'[1]Team Offense'!T65</f>
        <v>180</v>
      </c>
      <c r="F65">
        <f t="shared" si="38"/>
        <v>375</v>
      </c>
      <c r="G65" s="7">
        <f t="shared" si="29"/>
        <v>6.5789473684210522</v>
      </c>
      <c r="H65" s="7">
        <f t="shared" si="39"/>
        <v>6.0089285714285712</v>
      </c>
      <c r="K65" s="10">
        <f>'[2]Team Offense'!V65</f>
        <v>3.0714285714285716</v>
      </c>
      <c r="L65" s="10">
        <f>'[1]Team Offense'!V65</f>
        <v>2.9375</v>
      </c>
    </row>
    <row r="66" spans="1:12" x14ac:dyDescent="0.25">
      <c r="A66" t="s">
        <v>48</v>
      </c>
      <c r="D66" s="10">
        <f>'[2]Team Offense'!T66</f>
        <v>258</v>
      </c>
      <c r="E66" s="10">
        <f>'[1]Team Offense'!T66</f>
        <v>241</v>
      </c>
      <c r="F66">
        <f t="shared" si="38"/>
        <v>499</v>
      </c>
      <c r="G66" s="7">
        <f t="shared" si="29"/>
        <v>8.7543859649122808</v>
      </c>
      <c r="H66" s="7">
        <f t="shared" si="39"/>
        <v>7.8482142857142856</v>
      </c>
      <c r="K66" s="10">
        <f>'[2]Team Offense'!V66</f>
        <v>3.9732142857142856</v>
      </c>
      <c r="L66" s="10">
        <f>'[1]Team Offense'!V66</f>
        <v>3.875</v>
      </c>
    </row>
    <row r="67" spans="1:12" x14ac:dyDescent="0.25">
      <c r="A67" t="s">
        <v>49</v>
      </c>
      <c r="D67" s="10">
        <f>D65/D66*100</f>
        <v>75.581395348837205</v>
      </c>
      <c r="E67" s="10">
        <f>E65/E66*100</f>
        <v>74.68879668049793</v>
      </c>
      <c r="F67">
        <f>F65/F66*100</f>
        <v>75.150300601202403</v>
      </c>
      <c r="G67" s="7">
        <f>G65/G66*100</f>
        <v>75.150300601202403</v>
      </c>
      <c r="H67" s="7">
        <f>H65/H66*100</f>
        <v>76.564277588168366</v>
      </c>
      <c r="K67" s="10">
        <f>'[2]Team Offense'!V67</f>
        <v>77.303370786516851</v>
      </c>
      <c r="L67" s="10">
        <f>'[1]Team Offense'!V67</f>
        <v>75.806451612903231</v>
      </c>
    </row>
    <row r="68" spans="1:12" x14ac:dyDescent="0.25">
      <c r="D68" s="10"/>
      <c r="E68" s="10"/>
      <c r="F68" s="6"/>
      <c r="G68" s="9"/>
      <c r="H68" s="9"/>
      <c r="K68" s="10"/>
      <c r="L68" s="10"/>
    </row>
    <row r="69" spans="1:12" x14ac:dyDescent="0.25">
      <c r="D69" s="11"/>
      <c r="E69" s="11"/>
      <c r="F69" s="10"/>
      <c r="G69" s="11"/>
      <c r="H69" s="11"/>
      <c r="K69" s="10"/>
      <c r="L69" s="10"/>
    </row>
  </sheetData>
  <dataConsolidate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Owner</cp:lastModifiedBy>
  <cp:lastPrinted>2019-05-06T22:07:59Z</cp:lastPrinted>
  <dcterms:created xsi:type="dcterms:W3CDTF">2014-11-20T01:43:02Z</dcterms:created>
  <dcterms:modified xsi:type="dcterms:W3CDTF">2019-06-25T18:27:08Z</dcterms:modified>
</cp:coreProperties>
</file>