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2015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1" i="1"/>
  <c r="E12" i="1"/>
  <c r="E13" i="1"/>
  <c r="E15" i="1"/>
  <c r="E16" i="1"/>
  <c r="D16" i="1"/>
  <c r="E17" i="1"/>
  <c r="E18" i="1"/>
  <c r="E19" i="1"/>
  <c r="F19" i="1" s="1"/>
  <c r="G19" i="1" s="1"/>
  <c r="D19" i="1"/>
  <c r="C1" i="1"/>
  <c r="E20" i="1"/>
  <c r="D20" i="1"/>
  <c r="E21" i="1"/>
  <c r="D21" i="1"/>
  <c r="F21" i="1" s="1"/>
  <c r="E22" i="1"/>
  <c r="E23" i="1"/>
  <c r="E26" i="1"/>
  <c r="E27" i="1"/>
  <c r="E28" i="1"/>
  <c r="E30" i="1"/>
  <c r="E31" i="1"/>
  <c r="E33" i="1"/>
  <c r="E34" i="1"/>
  <c r="E35" i="1"/>
  <c r="E36" i="1"/>
  <c r="E38" i="1"/>
  <c r="D38" i="1"/>
  <c r="E39" i="1"/>
  <c r="E40" i="1"/>
  <c r="E42" i="1"/>
  <c r="E43" i="1"/>
  <c r="D43" i="1"/>
  <c r="E44" i="1"/>
  <c r="E45" i="1"/>
  <c r="E47" i="1"/>
  <c r="E48" i="1"/>
  <c r="F48" i="1" s="1"/>
  <c r="D48" i="1"/>
  <c r="E49" i="1"/>
  <c r="E50" i="1"/>
  <c r="E52" i="1"/>
  <c r="E53" i="1"/>
  <c r="D53" i="1"/>
  <c r="E55" i="1"/>
  <c r="E56" i="1"/>
  <c r="E58" i="1"/>
  <c r="E59" i="1"/>
  <c r="D59" i="1"/>
  <c r="E60" i="1"/>
  <c r="E61" i="1"/>
  <c r="E62" i="1"/>
  <c r="D62" i="1"/>
  <c r="F62" i="1" s="1"/>
  <c r="G62" i="1" s="1"/>
  <c r="E63" i="1"/>
  <c r="E64" i="1"/>
  <c r="E65" i="1"/>
  <c r="E66" i="1"/>
  <c r="E67" i="1"/>
  <c r="E68" i="1"/>
  <c r="E6" i="1"/>
  <c r="D12" i="1"/>
  <c r="F12" i="1" s="1"/>
  <c r="D7" i="1"/>
  <c r="F7" i="1" s="1"/>
  <c r="G7" i="1" s="1"/>
  <c r="D8" i="1"/>
  <c r="F8" i="1" s="1"/>
  <c r="G8" i="1" s="1"/>
  <c r="D9" i="1"/>
  <c r="F9" i="1"/>
  <c r="G9" i="1" s="1"/>
  <c r="D11" i="1"/>
  <c r="D13" i="1"/>
  <c r="D15" i="1"/>
  <c r="D17" i="1"/>
  <c r="D18" i="1"/>
  <c r="F18" i="1" s="1"/>
  <c r="G18" i="1" s="1"/>
  <c r="D22" i="1"/>
  <c r="D23" i="1"/>
  <c r="D26" i="1"/>
  <c r="F26" i="1" s="1"/>
  <c r="G26" i="1" s="1"/>
  <c r="D27" i="1"/>
  <c r="D28" i="1"/>
  <c r="D30" i="1"/>
  <c r="D31" i="1"/>
  <c r="D33" i="1"/>
  <c r="D34" i="1"/>
  <c r="D35" i="1"/>
  <c r="D36" i="1"/>
  <c r="F36" i="1" s="1"/>
  <c r="G36" i="1" s="1"/>
  <c r="D39" i="1"/>
  <c r="D40" i="1"/>
  <c r="D42" i="1"/>
  <c r="F42" i="1" s="1"/>
  <c r="G42" i="1" s="1"/>
  <c r="D44" i="1"/>
  <c r="D45" i="1"/>
  <c r="F45" i="1" s="1"/>
  <c r="G45" i="1" s="1"/>
  <c r="D47" i="1"/>
  <c r="D49" i="1"/>
  <c r="D50" i="1"/>
  <c r="F50" i="1" s="1"/>
  <c r="G50" i="1" s="1"/>
  <c r="D52" i="1"/>
  <c r="D55" i="1"/>
  <c r="D56" i="1"/>
  <c r="D58" i="1"/>
  <c r="F58" i="1" s="1"/>
  <c r="G58" i="1" s="1"/>
  <c r="D60" i="1"/>
  <c r="D61" i="1"/>
  <c r="D63" i="1"/>
  <c r="D64" i="1"/>
  <c r="D65" i="1"/>
  <c r="D66" i="1"/>
  <c r="D67" i="1"/>
  <c r="D68" i="1"/>
  <c r="F68" i="1" s="1"/>
  <c r="D6" i="1"/>
  <c r="F6" i="1" s="1"/>
  <c r="G6" i="1" s="1"/>
  <c r="H6" i="1"/>
  <c r="H7" i="1"/>
  <c r="H11" i="1"/>
  <c r="H26" i="1"/>
  <c r="H56" i="1"/>
  <c r="H59" i="1"/>
  <c r="H60" i="1"/>
  <c r="H63" i="1"/>
  <c r="H65" i="1"/>
  <c r="H67" i="1"/>
  <c r="H68" i="1"/>
  <c r="H35" i="1"/>
  <c r="H34" i="1"/>
  <c r="H8" i="1"/>
  <c r="H18" i="1"/>
  <c r="H58" i="1"/>
  <c r="H55" i="1"/>
  <c r="H45" i="1"/>
  <c r="H52" i="1"/>
  <c r="H66" i="1"/>
  <c r="H64" i="1"/>
  <c r="H62" i="1"/>
  <c r="H61" i="1"/>
  <c r="H53" i="1"/>
  <c r="H42" i="1"/>
  <c r="H36" i="1"/>
  <c r="H20" i="1"/>
  <c r="H21" i="1"/>
  <c r="H28" i="1"/>
  <c r="H39" i="1"/>
  <c r="H15" i="1"/>
  <c r="H38" i="1"/>
  <c r="H12" i="1"/>
  <c r="H13" i="1"/>
  <c r="H19" i="1"/>
  <c r="H69" i="1"/>
  <c r="H9" i="1"/>
  <c r="H16" i="1"/>
  <c r="H30" i="1"/>
  <c r="H31" i="1"/>
  <c r="H47" i="1"/>
  <c r="H48" i="1"/>
  <c r="H17" i="1"/>
  <c r="H23" i="1"/>
  <c r="H27" i="1"/>
  <c r="H43" i="1"/>
  <c r="H44" i="1"/>
  <c r="H22" i="1"/>
  <c r="H40" i="1"/>
  <c r="H49" i="1"/>
  <c r="H50" i="1"/>
  <c r="F65" i="1"/>
  <c r="G65" i="1" s="1"/>
  <c r="F53" i="1" l="1"/>
  <c r="G53" i="1" s="1"/>
  <c r="F67" i="1"/>
  <c r="G67" i="1" s="1"/>
  <c r="F60" i="1"/>
  <c r="G60" i="1" s="1"/>
  <c r="F16" i="1"/>
  <c r="G16" i="1" s="1"/>
  <c r="G23" i="1" s="1"/>
  <c r="F59" i="1"/>
  <c r="G59" i="1" s="1"/>
  <c r="F38" i="1"/>
  <c r="F34" i="1"/>
  <c r="G34" i="1" s="1"/>
  <c r="F63" i="1"/>
  <c r="G63" i="1" s="1"/>
  <c r="F11" i="1"/>
  <c r="G11" i="1" s="1"/>
  <c r="F66" i="1"/>
  <c r="G66" i="1" s="1"/>
  <c r="F47" i="1"/>
  <c r="G47" i="1" s="1"/>
  <c r="F15" i="1"/>
  <c r="F17" i="1" s="1"/>
  <c r="F39" i="1"/>
  <c r="G39" i="1" s="1"/>
  <c r="F56" i="1"/>
  <c r="G56" i="1" s="1"/>
  <c r="F43" i="1"/>
  <c r="G43" i="1" s="1"/>
  <c r="G44" i="1" s="1"/>
  <c r="F52" i="1"/>
  <c r="G52" i="1" s="1"/>
  <c r="E69" i="1"/>
  <c r="F27" i="1"/>
  <c r="G12" i="1"/>
  <c r="G27" i="1" s="1"/>
  <c r="D69" i="1"/>
  <c r="F55" i="1"/>
  <c r="G55" i="1" s="1"/>
  <c r="F35" i="1"/>
  <c r="G35" i="1" s="1"/>
  <c r="F30" i="1"/>
  <c r="G30" i="1" s="1"/>
  <c r="G31" i="1" s="1"/>
  <c r="F20" i="1"/>
  <c r="G20" i="1" s="1"/>
  <c r="G21" i="1" s="1"/>
  <c r="F64" i="1"/>
  <c r="G64" i="1" s="1"/>
  <c r="F61" i="1"/>
  <c r="G61" i="1" s="1"/>
  <c r="G38" i="1"/>
  <c r="F69" i="1"/>
  <c r="G68" i="1"/>
  <c r="G69" i="1" s="1"/>
  <c r="F28" i="1"/>
  <c r="F13" i="1"/>
  <c r="G48" i="1"/>
  <c r="F23" i="1"/>
  <c r="F40" i="1" l="1"/>
  <c r="G40" i="1"/>
  <c r="F31" i="1"/>
  <c r="F22" i="1"/>
  <c r="F44" i="1"/>
  <c r="F49" i="1"/>
  <c r="G15" i="1"/>
  <c r="G17" i="1" s="1"/>
  <c r="G49" i="1"/>
  <c r="G13" i="1"/>
  <c r="G28" i="1"/>
  <c r="G22" i="1" l="1"/>
</calcChain>
</file>

<file path=xl/sharedStrings.xml><?xml version="1.0" encoding="utf-8"?>
<sst xmlns="http://schemas.openxmlformats.org/spreadsheetml/2006/main" count="63" uniqueCount="58">
  <si>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</si>
  <si>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</si>
  <si>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</si>
  <si>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</si>
  <si>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</si>
  <si>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</si>
  <si>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</si>
  <si>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</si>
  <si>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</si>
  <si>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</si>
  <si>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</si>
  <si>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</si>
  <si>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</si>
  <si>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</si>
  <si>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</si>
  <si>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</si>
  <si>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</si>
  <si>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</si>
  <si>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</si>
  <si>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</si>
  <si>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</si>
  <si>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</si>
  <si>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</si>
  <si>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</si>
  <si>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</si>
  <si>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</si>
  <si>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</si>
  <si>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</si>
  <si>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</si>
  <si>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</si>
  <si>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</si>
  <si>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</si>
  <si>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</si>
  <si>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</si>
  <si>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</si>
  <si>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</si>
  <si>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</si>
  <si>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</si>
  <si>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</si>
  <si>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</si>
  <si>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</si>
  <si>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</si>
  <si>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</si>
  <si>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</si>
  <si>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</si>
  <si>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</si>
  <si>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</si>
  <si>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</si>
  <si>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</si>
  <si>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</si>
  <si>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</si>
  <si>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</si>
  <si>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</si>
  <si>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</si>
  <si>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</si>
  <si>
    <t>2Pt Conversions</t>
  </si>
  <si>
    <t>2Pt Conversion Attempts</t>
  </si>
  <si>
    <t>40.6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</si>
</sst>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0" xfId="0" quotePrefix="1" applyAlignment="1">
      <alignment horizontal="left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2" fontId="0" fillId="0" borderId="0" xfId="0" applyNumberFormat="1"/>
    <xf numFmtId="164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0" fillId="0" borderId="0" xfId="0" applyNumberFormat="1" applyFill="1"/>
    <xf numFmtId="164" fontId="2" fillId="0" borderId="0" xfId="0" applyNumberFormat="1" applyFont="1" applyFill="1"/>
    <xf numFmtId="0" fontId="7" fillId="0" borderId="0" xfId="0" applyFont="1" applyAlignment="1">
      <alignment horizontal="right" vertical="center"/>
    </xf>
    <xf numFmtId="0" fontId="1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FC/2015%20A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FC/2015%20N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1">
          <cell r="B1">
            <v>66</v>
          </cell>
        </row>
        <row r="6">
          <cell r="T6">
            <v>2648</v>
          </cell>
        </row>
        <row r="7">
          <cell r="T7">
            <v>809</v>
          </cell>
        </row>
        <row r="8">
          <cell r="T8">
            <v>1538</v>
          </cell>
        </row>
        <row r="9">
          <cell r="T9">
            <v>301</v>
          </cell>
        </row>
        <row r="11">
          <cell r="T11">
            <v>3233</v>
          </cell>
        </row>
        <row r="12">
          <cell r="T12">
            <v>14192</v>
          </cell>
        </row>
        <row r="15">
          <cell r="T15">
            <v>4680</v>
          </cell>
        </row>
        <row r="16">
          <cell r="T16">
            <v>2927</v>
          </cell>
        </row>
        <row r="18">
          <cell r="T18">
            <v>33916</v>
          </cell>
        </row>
        <row r="19">
          <cell r="T19">
            <v>476</v>
          </cell>
        </row>
        <row r="20">
          <cell r="T20">
            <v>2981</v>
          </cell>
        </row>
        <row r="21">
          <cell r="T21">
            <v>30935</v>
          </cell>
        </row>
        <row r="26">
          <cell r="T26">
            <v>45127</v>
          </cell>
        </row>
        <row r="27">
          <cell r="T27">
            <v>500.49479453405479</v>
          </cell>
        </row>
        <row r="28">
          <cell r="T28">
            <v>1099.5052054659452</v>
          </cell>
        </row>
        <row r="30">
          <cell r="T30">
            <v>8389</v>
          </cell>
        </row>
        <row r="34">
          <cell r="T34">
            <v>115</v>
          </cell>
        </row>
        <row r="35">
          <cell r="T35">
            <v>1548</v>
          </cell>
        </row>
        <row r="36">
          <cell r="T36">
            <v>14</v>
          </cell>
        </row>
        <row r="38">
          <cell r="T38">
            <v>731</v>
          </cell>
        </row>
        <row r="39">
          <cell r="T39">
            <v>33333</v>
          </cell>
        </row>
        <row r="42">
          <cell r="T42">
            <v>331</v>
          </cell>
        </row>
        <row r="43">
          <cell r="T43">
            <v>2764</v>
          </cell>
        </row>
        <row r="45">
          <cell r="T45">
            <v>6</v>
          </cell>
        </row>
        <row r="47">
          <cell r="T47">
            <v>329</v>
          </cell>
        </row>
        <row r="48">
          <cell r="T48">
            <v>7950</v>
          </cell>
        </row>
        <row r="50">
          <cell r="T50">
            <v>0</v>
          </cell>
        </row>
        <row r="52">
          <cell r="T52">
            <v>1076</v>
          </cell>
        </row>
        <row r="53">
          <cell r="T53">
            <v>9084</v>
          </cell>
        </row>
        <row r="55">
          <cell r="T55">
            <v>191</v>
          </cell>
        </row>
        <row r="56">
          <cell r="T56">
            <v>102</v>
          </cell>
        </row>
        <row r="58">
          <cell r="T58">
            <v>2907</v>
          </cell>
        </row>
        <row r="59">
          <cell r="T59">
            <v>310</v>
          </cell>
        </row>
        <row r="60">
          <cell r="T60">
            <v>113</v>
          </cell>
        </row>
        <row r="61">
          <cell r="T61">
            <v>170</v>
          </cell>
        </row>
        <row r="62">
          <cell r="T62">
            <v>27</v>
          </cell>
        </row>
        <row r="63">
          <cell r="T63">
            <v>289</v>
          </cell>
        </row>
        <row r="66">
          <cell r="T66">
            <v>8</v>
          </cell>
        </row>
        <row r="67">
          <cell r="T67">
            <v>250</v>
          </cell>
        </row>
        <row r="68">
          <cell r="T68">
            <v>291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6">
          <cell r="T6">
            <v>2810</v>
          </cell>
        </row>
        <row r="7">
          <cell r="T7">
            <v>930</v>
          </cell>
        </row>
        <row r="8">
          <cell r="T8">
            <v>1561</v>
          </cell>
        </row>
        <row r="9">
          <cell r="T9">
            <v>319</v>
          </cell>
        </row>
        <row r="11">
          <cell r="T11">
            <v>3473</v>
          </cell>
        </row>
        <row r="12">
          <cell r="T12">
            <v>16001</v>
          </cell>
        </row>
        <row r="15">
          <cell r="T15">
            <v>4545</v>
          </cell>
        </row>
        <row r="16">
          <cell r="T16">
            <v>2906</v>
          </cell>
        </row>
        <row r="18">
          <cell r="T18">
            <v>34019</v>
          </cell>
        </row>
        <row r="19">
          <cell r="T19">
            <v>432</v>
          </cell>
        </row>
        <row r="20">
          <cell r="T20">
            <v>2378</v>
          </cell>
        </row>
        <row r="21">
          <cell r="T21">
            <v>31641</v>
          </cell>
        </row>
        <row r="26">
          <cell r="T26">
            <v>47642</v>
          </cell>
        </row>
        <row r="27">
          <cell r="T27">
            <v>534.15200667053182</v>
          </cell>
        </row>
        <row r="28">
          <cell r="T28">
            <v>1065.847993329468</v>
          </cell>
        </row>
        <row r="30">
          <cell r="T30">
            <v>8450</v>
          </cell>
        </row>
        <row r="34">
          <cell r="T34">
            <v>92</v>
          </cell>
        </row>
        <row r="35">
          <cell r="T35">
            <v>1091</v>
          </cell>
        </row>
        <row r="36">
          <cell r="T36">
            <v>10</v>
          </cell>
        </row>
        <row r="38">
          <cell r="T38">
            <v>687</v>
          </cell>
        </row>
        <row r="39">
          <cell r="T39">
            <v>30464</v>
          </cell>
        </row>
        <row r="42">
          <cell r="T42">
            <v>317</v>
          </cell>
        </row>
        <row r="43">
          <cell r="T43">
            <v>2482</v>
          </cell>
        </row>
        <row r="45">
          <cell r="T45">
            <v>5</v>
          </cell>
        </row>
        <row r="47">
          <cell r="T47">
            <v>295</v>
          </cell>
        </row>
        <row r="48">
          <cell r="T48">
            <v>7607</v>
          </cell>
        </row>
        <row r="50">
          <cell r="T50">
            <v>2</v>
          </cell>
        </row>
        <row r="52">
          <cell r="T52">
            <v>1090</v>
          </cell>
        </row>
        <row r="53">
          <cell r="T53">
            <v>9138</v>
          </cell>
        </row>
        <row r="55">
          <cell r="T55">
            <v>191</v>
          </cell>
        </row>
        <row r="56">
          <cell r="T56">
            <v>80</v>
          </cell>
        </row>
        <row r="58">
          <cell r="T58">
            <v>3248</v>
          </cell>
        </row>
        <row r="59">
          <cell r="T59">
            <v>356</v>
          </cell>
        </row>
        <row r="60">
          <cell r="T60">
            <v>132</v>
          </cell>
        </row>
        <row r="61">
          <cell r="T61">
            <v>192</v>
          </cell>
        </row>
        <row r="62">
          <cell r="T62">
            <v>32</v>
          </cell>
        </row>
        <row r="63">
          <cell r="T63">
            <v>328</v>
          </cell>
        </row>
        <row r="66">
          <cell r="T66">
            <v>5</v>
          </cell>
        </row>
        <row r="67">
          <cell r="T67">
            <v>255</v>
          </cell>
        </row>
        <row r="68">
          <cell r="T68">
            <v>287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51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66</v>
      </c>
    </row>
    <row r="2" spans="1:12" x14ac:dyDescent="0.25">
      <c r="A2" s="1" t="s">
        <v>1</v>
      </c>
    </row>
    <row r="5" spans="1:12" x14ac:dyDescent="0.25"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K5" s="5" t="s">
        <v>50</v>
      </c>
      <c r="L5" s="5" t="s">
        <v>51</v>
      </c>
    </row>
    <row r="6" spans="1:12" x14ac:dyDescent="0.25">
      <c r="A6" s="2" t="s">
        <v>2</v>
      </c>
      <c r="D6" s="11">
        <f>'[1]Team Offense'!T6</f>
        <v>2648</v>
      </c>
      <c r="E6" s="11">
        <f>'[2]Team Offense'!T6</f>
        <v>2810</v>
      </c>
      <c r="F6">
        <f>+E6+D6</f>
        <v>5458</v>
      </c>
      <c r="G6" s="8">
        <f>+F6/$C$1</f>
        <v>82.696969696969703</v>
      </c>
      <c r="H6" s="8">
        <f>+K6+L6</f>
        <v>80.2</v>
      </c>
      <c r="K6" s="13">
        <v>39.6</v>
      </c>
      <c r="L6" s="13" t="s">
        <v>57</v>
      </c>
    </row>
    <row r="7" spans="1:12" x14ac:dyDescent="0.25">
      <c r="A7" s="2" t="s">
        <v>3</v>
      </c>
      <c r="D7" s="11">
        <f>'[1]Team Offense'!T7</f>
        <v>809</v>
      </c>
      <c r="E7" s="11">
        <f>'[2]Team Offense'!T7</f>
        <v>930</v>
      </c>
      <c r="F7">
        <f t="shared" ref="F7:F9" si="0">+E7+D7</f>
        <v>1739</v>
      </c>
      <c r="G7" s="8">
        <f t="shared" ref="G7:G12" si="1">+F7/$C$1</f>
        <v>26.348484848484848</v>
      </c>
      <c r="H7" s="8">
        <f t="shared" ref="H7:H9" si="2">+K7+L7</f>
        <v>23.200000000000003</v>
      </c>
      <c r="K7" s="13">
        <v>10.9</v>
      </c>
      <c r="L7" s="13">
        <v>12.3</v>
      </c>
    </row>
    <row r="8" spans="1:12" x14ac:dyDescent="0.25">
      <c r="A8" s="2" t="s">
        <v>4</v>
      </c>
      <c r="D8" s="11">
        <f>'[1]Team Offense'!T8</f>
        <v>1538</v>
      </c>
      <c r="E8" s="11">
        <f>'[2]Team Offense'!T8</f>
        <v>1561</v>
      </c>
      <c r="F8">
        <f t="shared" si="0"/>
        <v>3099</v>
      </c>
      <c r="G8" s="8">
        <f t="shared" si="1"/>
        <v>46.954545454545453</v>
      </c>
      <c r="H8" s="8">
        <f t="shared" si="2"/>
        <v>49.2</v>
      </c>
      <c r="K8" s="13">
        <v>24.9</v>
      </c>
      <c r="L8" s="13">
        <v>24.3</v>
      </c>
    </row>
    <row r="9" spans="1:12" x14ac:dyDescent="0.25">
      <c r="A9" s="2" t="s">
        <v>5</v>
      </c>
      <c r="D9" s="11">
        <f>'[1]Team Offense'!T9</f>
        <v>301</v>
      </c>
      <c r="E9" s="11">
        <f>'[2]Team Offense'!T9</f>
        <v>319</v>
      </c>
      <c r="F9">
        <f t="shared" si="0"/>
        <v>620</v>
      </c>
      <c r="G9" s="8">
        <f t="shared" si="1"/>
        <v>9.3939393939393945</v>
      </c>
      <c r="H9" s="8">
        <f t="shared" si="2"/>
        <v>7.8</v>
      </c>
      <c r="K9" s="13">
        <v>3.8</v>
      </c>
      <c r="L9" s="13">
        <v>4</v>
      </c>
    </row>
    <row r="10" spans="1:12" x14ac:dyDescent="0.25">
      <c r="A10" s="3"/>
      <c r="D10" s="11"/>
      <c r="E10" s="11"/>
      <c r="G10" s="9"/>
      <c r="H10" s="9"/>
      <c r="K10" s="14"/>
      <c r="L10" s="14"/>
    </row>
    <row r="11" spans="1:12" x14ac:dyDescent="0.25">
      <c r="A11" t="s">
        <v>6</v>
      </c>
      <c r="D11" s="11">
        <f>'[1]Team Offense'!T11</f>
        <v>3233</v>
      </c>
      <c r="E11" s="11">
        <f>'[2]Team Offense'!T11</f>
        <v>3473</v>
      </c>
      <c r="F11" s="4">
        <f>+E11+D11</f>
        <v>6706</v>
      </c>
      <c r="G11" s="8">
        <f t="shared" si="1"/>
        <v>101.60606060606061</v>
      </c>
      <c r="H11" s="8">
        <f>+K11+L11</f>
        <v>104.69999999999999</v>
      </c>
      <c r="K11" s="13">
        <v>50.8</v>
      </c>
      <c r="L11" s="13">
        <v>53.9</v>
      </c>
    </row>
    <row r="12" spans="1:12" x14ac:dyDescent="0.25">
      <c r="A12" t="s">
        <v>7</v>
      </c>
      <c r="D12" s="11">
        <f>'[1]Team Offense'!T12</f>
        <v>14192</v>
      </c>
      <c r="E12" s="11">
        <f>'[2]Team Offense'!T12</f>
        <v>16001</v>
      </c>
      <c r="F12">
        <f t="shared" ref="F12" si="3">+E12+D12</f>
        <v>30193</v>
      </c>
      <c r="G12" s="8">
        <f t="shared" si="1"/>
        <v>457.469696969697</v>
      </c>
      <c r="H12" s="8">
        <f t="shared" ref="H12" si="4">+K12+L12</f>
        <v>435.4</v>
      </c>
      <c r="K12" s="13">
        <v>206.6</v>
      </c>
      <c r="L12" s="13">
        <v>228.8</v>
      </c>
    </row>
    <row r="13" spans="1:12" x14ac:dyDescent="0.25">
      <c r="A13" t="s">
        <v>8</v>
      </c>
      <c r="D13" s="11">
        <f>'[1]Team Offense'!T13</f>
        <v>0</v>
      </c>
      <c r="E13" s="11">
        <f>'[2]Team Offense'!T13</f>
        <v>0</v>
      </c>
      <c r="F13" s="4">
        <f>+F12/F11</f>
        <v>4.5023859230539811</v>
      </c>
      <c r="G13" s="8">
        <f>+G12/G11</f>
        <v>4.502385923053982</v>
      </c>
      <c r="H13" s="8">
        <f>+H12/H11</f>
        <v>4.1585482330468002</v>
      </c>
      <c r="K13" s="13">
        <v>4.0999999999999996</v>
      </c>
      <c r="L13" s="13">
        <v>4.2</v>
      </c>
    </row>
    <row r="14" spans="1:12" x14ac:dyDescent="0.25">
      <c r="A14" s="3"/>
      <c r="D14" s="11"/>
      <c r="E14" s="11"/>
      <c r="G14" s="9"/>
      <c r="H14" s="9"/>
      <c r="K14" s="14"/>
      <c r="L14" s="14"/>
    </row>
    <row r="15" spans="1:12" x14ac:dyDescent="0.25">
      <c r="A15" t="s">
        <v>9</v>
      </c>
      <c r="D15" s="11">
        <f>'[1]Team Offense'!T15</f>
        <v>4680</v>
      </c>
      <c r="E15" s="11">
        <f>'[2]Team Offense'!T15</f>
        <v>4545</v>
      </c>
      <c r="F15" s="4">
        <f>+E15+D15</f>
        <v>9225</v>
      </c>
      <c r="G15" s="8">
        <f>+F15/$C$1</f>
        <v>139.77272727272728</v>
      </c>
      <c r="H15" s="8">
        <f>+K15+L15</f>
        <v>142.9</v>
      </c>
      <c r="K15" s="13">
        <v>73.5</v>
      </c>
      <c r="L15" s="13">
        <v>69.400000000000006</v>
      </c>
    </row>
    <row r="16" spans="1:12" x14ac:dyDescent="0.25">
      <c r="A16" t="s">
        <v>10</v>
      </c>
      <c r="D16" s="11">
        <f>'[1]Team Offense'!T16</f>
        <v>2927</v>
      </c>
      <c r="E16" s="11">
        <f>'[2]Team Offense'!T16</f>
        <v>2906</v>
      </c>
      <c r="F16">
        <f t="shared" ref="F16" si="5">+E16+D16</f>
        <v>5833</v>
      </c>
      <c r="G16" s="8">
        <f t="shared" ref="G16:G20" si="6">+F16/$C$1</f>
        <v>88.378787878787875</v>
      </c>
      <c r="H16" s="8">
        <f t="shared" ref="H16" si="7">+K16+L16</f>
        <v>90</v>
      </c>
      <c r="K16" s="13">
        <v>45.7</v>
      </c>
      <c r="L16" s="13">
        <v>44.3</v>
      </c>
    </row>
    <row r="17" spans="1:12" x14ac:dyDescent="0.25">
      <c r="A17" t="s">
        <v>11</v>
      </c>
      <c r="D17" s="11">
        <f>'[1]Team Offense'!T17</f>
        <v>0</v>
      </c>
      <c r="E17" s="11">
        <f>'[2]Team Offense'!T17</f>
        <v>0</v>
      </c>
      <c r="F17" s="7">
        <f t="shared" ref="F17:H17" si="8">+F16/F15</f>
        <v>0.6323035230352303</v>
      </c>
      <c r="G17" s="10">
        <f t="shared" si="8"/>
        <v>0.6323035230352303</v>
      </c>
      <c r="H17" s="10">
        <f t="shared" si="8"/>
        <v>0.62981105668299509</v>
      </c>
      <c r="K17" s="13">
        <v>62.2</v>
      </c>
      <c r="L17" s="13">
        <v>63.9</v>
      </c>
    </row>
    <row r="18" spans="1:12" x14ac:dyDescent="0.25">
      <c r="A18" t="s">
        <v>12</v>
      </c>
      <c r="D18" s="11">
        <f>'[1]Team Offense'!T18</f>
        <v>33916</v>
      </c>
      <c r="E18" s="11">
        <f>'[2]Team Offense'!T18</f>
        <v>34019</v>
      </c>
      <c r="F18">
        <f t="shared" ref="F18:F19" si="9">+E18+D18</f>
        <v>67935</v>
      </c>
      <c r="G18" s="8">
        <f t="shared" si="6"/>
        <v>1029.3181818181818</v>
      </c>
      <c r="H18" s="8">
        <f>+K18+L18</f>
        <v>1036.5999999999999</v>
      </c>
      <c r="K18" s="13">
        <v>526.29999999999995</v>
      </c>
      <c r="L18" s="13">
        <v>510.3</v>
      </c>
    </row>
    <row r="19" spans="1:12" x14ac:dyDescent="0.25">
      <c r="A19" t="s">
        <v>13</v>
      </c>
      <c r="D19" s="11">
        <f>'[1]Team Offense'!T19</f>
        <v>476</v>
      </c>
      <c r="E19" s="11">
        <f>'[2]Team Offense'!T19</f>
        <v>432</v>
      </c>
      <c r="F19">
        <f t="shared" si="9"/>
        <v>908</v>
      </c>
      <c r="G19" s="8">
        <f t="shared" si="6"/>
        <v>13.757575757575758</v>
      </c>
      <c r="H19" s="8">
        <f t="shared" ref="H19" si="10">+K19+L19</f>
        <v>9.3000000000000007</v>
      </c>
      <c r="K19" s="13">
        <v>4.9000000000000004</v>
      </c>
      <c r="L19" s="13">
        <v>4.4000000000000004</v>
      </c>
    </row>
    <row r="20" spans="1:12" x14ac:dyDescent="0.25">
      <c r="A20" t="s">
        <v>14</v>
      </c>
      <c r="D20" s="11">
        <f>'[1]Team Offense'!T20</f>
        <v>2981</v>
      </c>
      <c r="E20" s="11">
        <f>'[2]Team Offense'!T20</f>
        <v>2378</v>
      </c>
      <c r="F20">
        <f t="shared" ref="F20:F21" si="11">+E20+D20</f>
        <v>5359</v>
      </c>
      <c r="G20" s="8">
        <f t="shared" si="6"/>
        <v>81.196969696969703</v>
      </c>
      <c r="H20" s="8">
        <f t="shared" ref="H20" si="12">+K20+L20</f>
        <v>61.4</v>
      </c>
      <c r="I20" s="6"/>
      <c r="J20" s="6"/>
      <c r="K20" s="13">
        <v>32.4</v>
      </c>
      <c r="L20" s="13">
        <v>29</v>
      </c>
    </row>
    <row r="21" spans="1:12" x14ac:dyDescent="0.25">
      <c r="A21" t="s">
        <v>15</v>
      </c>
      <c r="D21" s="11">
        <f>'[1]Team Offense'!T21</f>
        <v>30935</v>
      </c>
      <c r="E21" s="11">
        <f>'[2]Team Offense'!T21</f>
        <v>31641</v>
      </c>
      <c r="F21">
        <f t="shared" si="11"/>
        <v>62576</v>
      </c>
      <c r="G21" s="8">
        <f>+G18-G20</f>
        <v>948.12121212121201</v>
      </c>
      <c r="H21" s="8">
        <f>+H18-H20</f>
        <v>975.19999999999993</v>
      </c>
      <c r="K21" s="13">
        <v>493.9</v>
      </c>
      <c r="L21" s="13">
        <v>481.4</v>
      </c>
    </row>
    <row r="22" spans="1:12" x14ac:dyDescent="0.25">
      <c r="A22" t="s">
        <v>16</v>
      </c>
      <c r="D22" s="11">
        <f>'[1]Team Offense'!T22</f>
        <v>0</v>
      </c>
      <c r="E22" s="11">
        <f>'[2]Team Offense'!T22</f>
        <v>0</v>
      </c>
      <c r="F22" s="4">
        <f>F21/(F15+F19)</f>
        <v>6.1754662982334949</v>
      </c>
      <c r="G22" s="10">
        <f t="shared" ref="G22:H22" si="13">+G21/(G19+G15)</f>
        <v>6.175466298233494</v>
      </c>
      <c r="H22" s="10">
        <f t="shared" si="13"/>
        <v>6.4073587385019701</v>
      </c>
      <c r="K22" s="13">
        <v>6.3</v>
      </c>
      <c r="L22" s="13">
        <v>6.5</v>
      </c>
    </row>
    <row r="23" spans="1:12" x14ac:dyDescent="0.25">
      <c r="A23" t="s">
        <v>17</v>
      </c>
      <c r="D23" s="11">
        <f>'[1]Team Offense'!T23</f>
        <v>0</v>
      </c>
      <c r="E23" s="11">
        <f>'[2]Team Offense'!T23</f>
        <v>0</v>
      </c>
      <c r="F23" s="4">
        <f>F18/F16</f>
        <v>11.646665523744215</v>
      </c>
      <c r="G23" s="10">
        <f>+G18/G16</f>
        <v>11.646665523744213</v>
      </c>
      <c r="H23" s="10">
        <f>+H18/H16</f>
        <v>11.517777777777777</v>
      </c>
      <c r="K23" s="13">
        <v>11.5</v>
      </c>
      <c r="L23" s="13">
        <v>11.5</v>
      </c>
    </row>
    <row r="24" spans="1:12" x14ac:dyDescent="0.25">
      <c r="A24" s="3"/>
      <c r="D24" s="11"/>
      <c r="E24" s="11"/>
      <c r="G24" s="9"/>
      <c r="H24" s="9"/>
      <c r="K24" s="14"/>
      <c r="L24" s="14"/>
    </row>
    <row r="25" spans="1:12" x14ac:dyDescent="0.25">
      <c r="A25" s="3" t="s">
        <v>18</v>
      </c>
      <c r="D25" s="11"/>
      <c r="E25" s="11"/>
      <c r="G25" s="9"/>
      <c r="H25" s="9"/>
      <c r="K25" s="14"/>
      <c r="L25" s="14"/>
    </row>
    <row r="26" spans="1:12" x14ac:dyDescent="0.25">
      <c r="A26" t="s">
        <v>19</v>
      </c>
      <c r="D26" s="11">
        <f>'[1]Team Offense'!T26</f>
        <v>45127</v>
      </c>
      <c r="E26" s="11">
        <f>'[2]Team Offense'!T26</f>
        <v>47642</v>
      </c>
      <c r="F26">
        <f t="shared" ref="F26" si="14">+E26+D26</f>
        <v>92769</v>
      </c>
      <c r="G26" s="8">
        <f t="shared" ref="G26" si="15">+F26/$C$1</f>
        <v>1405.590909090909</v>
      </c>
      <c r="H26" s="8">
        <f>+K26+L26</f>
        <v>1410.7</v>
      </c>
      <c r="K26" s="13">
        <v>700.5</v>
      </c>
      <c r="L26" s="13">
        <v>710.2</v>
      </c>
    </row>
    <row r="27" spans="1:12" x14ac:dyDescent="0.25">
      <c r="A27" t="s">
        <v>20</v>
      </c>
      <c r="D27" s="11">
        <f>'[1]Team Offense'!T27</f>
        <v>500.49479453405479</v>
      </c>
      <c r="E27" s="11">
        <f>'[2]Team Offense'!T27</f>
        <v>534.15200667053182</v>
      </c>
      <c r="F27" s="4">
        <f>F12/F26</f>
        <v>0.32546432536731018</v>
      </c>
      <c r="G27" s="10">
        <f t="shared" ref="G27:H27" si="16">+G12/G26</f>
        <v>0.32546432536731024</v>
      </c>
      <c r="H27" s="10">
        <f t="shared" si="16"/>
        <v>0.30864110016303958</v>
      </c>
      <c r="K27" s="14"/>
      <c r="L27" s="14"/>
    </row>
    <row r="28" spans="1:12" x14ac:dyDescent="0.25">
      <c r="A28" t="s">
        <v>21</v>
      </c>
      <c r="D28" s="11">
        <f>'[1]Team Offense'!T28</f>
        <v>1099.5052054659452</v>
      </c>
      <c r="E28" s="11">
        <f>'[2]Team Offense'!T28</f>
        <v>1065.847993329468</v>
      </c>
      <c r="F28" s="4">
        <f>F21/F26</f>
        <v>0.67453567463268982</v>
      </c>
      <c r="G28" s="10">
        <f t="shared" ref="G28:H28" si="17">+G21/G26</f>
        <v>0.67453567463268971</v>
      </c>
      <c r="H28" s="10">
        <f t="shared" si="17"/>
        <v>0.69128801304317</v>
      </c>
      <c r="K28" s="14"/>
      <c r="L28" s="14"/>
    </row>
    <row r="29" spans="1:12" x14ac:dyDescent="0.25">
      <c r="A29" s="3"/>
      <c r="D29" s="11"/>
      <c r="E29" s="11"/>
      <c r="G29" s="9"/>
      <c r="H29" s="9"/>
      <c r="K29" s="14"/>
      <c r="L29" s="14"/>
    </row>
    <row r="30" spans="1:12" x14ac:dyDescent="0.25">
      <c r="A30" t="s">
        <v>22</v>
      </c>
      <c r="D30" s="11">
        <f>'[1]Team Offense'!T30</f>
        <v>8389</v>
      </c>
      <c r="E30" s="11">
        <f>'[2]Team Offense'!T30</f>
        <v>8450</v>
      </c>
      <c r="F30">
        <f t="shared" ref="F30" si="18">+E30+D30</f>
        <v>16839</v>
      </c>
      <c r="G30" s="8">
        <f t="shared" ref="G30" si="19">+F30/$C$1</f>
        <v>255.13636363636363</v>
      </c>
      <c r="H30" s="8">
        <f t="shared" ref="H30" si="20">+K30+L30</f>
        <v>257.60000000000002</v>
      </c>
      <c r="K30" s="13">
        <v>129.19999999999999</v>
      </c>
      <c r="L30" s="13">
        <v>128.4</v>
      </c>
    </row>
    <row r="31" spans="1:12" x14ac:dyDescent="0.25">
      <c r="A31" t="s">
        <v>23</v>
      </c>
      <c r="D31" s="11">
        <f>'[1]Team Offense'!T31</f>
        <v>0</v>
      </c>
      <c r="E31" s="11">
        <f>'[2]Team Offense'!T31</f>
        <v>0</v>
      </c>
      <c r="F31" s="4">
        <f>F26/F30</f>
        <v>5.50917512916444</v>
      </c>
      <c r="G31" s="10">
        <f t="shared" ref="G31:H31" si="21">+G26/G30</f>
        <v>5.50917512916444</v>
      </c>
      <c r="H31" s="10">
        <f t="shared" si="21"/>
        <v>5.4763198757763973</v>
      </c>
      <c r="K31" s="13">
        <v>5.4</v>
      </c>
      <c r="L31" s="13">
        <v>5.5</v>
      </c>
    </row>
    <row r="32" spans="1:12" x14ac:dyDescent="0.25">
      <c r="A32" s="3"/>
      <c r="D32" s="11"/>
      <c r="E32" s="11"/>
      <c r="G32" s="9"/>
      <c r="H32" s="9"/>
      <c r="K32" s="14"/>
      <c r="L32" s="14"/>
    </row>
    <row r="33" spans="1:12" x14ac:dyDescent="0.25">
      <c r="A33" t="s">
        <v>24</v>
      </c>
      <c r="D33" s="11">
        <f>'[1]Team Offense'!T33</f>
        <v>0</v>
      </c>
      <c r="E33" s="11">
        <f>'[2]Team Offense'!T33</f>
        <v>0</v>
      </c>
      <c r="G33" s="9"/>
      <c r="H33" s="9"/>
      <c r="K33" s="14"/>
      <c r="L33" s="14"/>
    </row>
    <row r="34" spans="1:12" x14ac:dyDescent="0.25">
      <c r="A34" t="s">
        <v>25</v>
      </c>
      <c r="D34" s="11">
        <f>'[1]Team Offense'!T34</f>
        <v>115</v>
      </c>
      <c r="E34" s="11">
        <f>'[2]Team Offense'!T34</f>
        <v>92</v>
      </c>
      <c r="F34">
        <f t="shared" ref="F34:F35" si="22">+E34+D34</f>
        <v>207</v>
      </c>
      <c r="G34" s="8">
        <f t="shared" ref="G34:G35" si="23">+F34/$C$1</f>
        <v>3.1363636363636362</v>
      </c>
      <c r="H34" s="8">
        <f t="shared" ref="H34:H36" si="24">+K34+L34</f>
        <v>3.4000000000000004</v>
      </c>
      <c r="K34" s="13">
        <v>1.8</v>
      </c>
      <c r="L34" s="13">
        <v>1.6</v>
      </c>
    </row>
    <row r="35" spans="1:12" x14ac:dyDescent="0.25">
      <c r="A35" t="s">
        <v>26</v>
      </c>
      <c r="D35" s="11">
        <f>'[1]Team Offense'!T35</f>
        <v>1548</v>
      </c>
      <c r="E35" s="11">
        <f>'[2]Team Offense'!T35</f>
        <v>1091</v>
      </c>
      <c r="F35">
        <f t="shared" si="22"/>
        <v>2639</v>
      </c>
      <c r="G35" s="8">
        <f t="shared" si="23"/>
        <v>39.984848484848484</v>
      </c>
      <c r="H35" s="8">
        <f t="shared" si="24"/>
        <v>47.3</v>
      </c>
      <c r="K35" s="13">
        <v>27.5</v>
      </c>
      <c r="L35" s="13">
        <v>19.8</v>
      </c>
    </row>
    <row r="36" spans="1:12" x14ac:dyDescent="0.25">
      <c r="A36" t="s">
        <v>27</v>
      </c>
      <c r="D36" s="11">
        <f>'[1]Team Offense'!T36</f>
        <v>14</v>
      </c>
      <c r="E36" s="11">
        <f>'[2]Team Offense'!T36</f>
        <v>10</v>
      </c>
      <c r="F36" s="4">
        <f>+E36+D36</f>
        <v>24</v>
      </c>
      <c r="G36" s="8">
        <f>+F36/$C$1</f>
        <v>0.36363636363636365</v>
      </c>
      <c r="H36" s="8">
        <f t="shared" si="24"/>
        <v>0.4</v>
      </c>
      <c r="K36" s="13">
        <v>0.2</v>
      </c>
      <c r="L36" s="13">
        <v>0.2</v>
      </c>
    </row>
    <row r="37" spans="1:12" x14ac:dyDescent="0.25">
      <c r="A37" s="3"/>
      <c r="D37" s="11"/>
      <c r="E37" s="11"/>
      <c r="G37" s="9"/>
      <c r="H37" s="9"/>
      <c r="K37" s="14"/>
      <c r="L37" s="14"/>
    </row>
    <row r="38" spans="1:12" x14ac:dyDescent="0.25">
      <c r="A38" t="s">
        <v>28</v>
      </c>
      <c r="D38" s="11">
        <f>'[1]Team Offense'!T38</f>
        <v>731</v>
      </c>
      <c r="E38" s="11">
        <f>'[2]Team Offense'!T38</f>
        <v>687</v>
      </c>
      <c r="F38">
        <f t="shared" ref="F38:F39" si="25">+E38+D38</f>
        <v>1418</v>
      </c>
      <c r="G38" s="8">
        <f>+F38/$C$1</f>
        <v>21.484848484848484</v>
      </c>
      <c r="H38" s="8">
        <f t="shared" ref="H38:H39" si="26">+K38+L38</f>
        <v>19.100000000000001</v>
      </c>
      <c r="K38" s="13">
        <v>9.9</v>
      </c>
      <c r="L38" s="13">
        <v>9.1999999999999993</v>
      </c>
    </row>
    <row r="39" spans="1:12" x14ac:dyDescent="0.25">
      <c r="A39" t="s">
        <v>29</v>
      </c>
      <c r="D39" s="11">
        <f>'[1]Team Offense'!T39</f>
        <v>33333</v>
      </c>
      <c r="E39" s="11">
        <f>'[2]Team Offense'!T39</f>
        <v>30464</v>
      </c>
      <c r="F39">
        <f t="shared" si="25"/>
        <v>63797</v>
      </c>
      <c r="G39" s="8">
        <f>+F39/$C$1</f>
        <v>966.62121212121212</v>
      </c>
      <c r="H39" s="8">
        <f t="shared" si="26"/>
        <v>861.9</v>
      </c>
      <c r="K39" s="13">
        <v>451.5</v>
      </c>
      <c r="L39" s="13">
        <v>410.4</v>
      </c>
    </row>
    <row r="40" spans="1:12" x14ac:dyDescent="0.25">
      <c r="A40" t="s">
        <v>30</v>
      </c>
      <c r="D40" s="11">
        <f>'[1]Team Offense'!T40</f>
        <v>0</v>
      </c>
      <c r="E40" s="11">
        <f>'[2]Team Offense'!T40</f>
        <v>0</v>
      </c>
      <c r="F40" s="4">
        <f>+F39/F38</f>
        <v>44.990832157968967</v>
      </c>
      <c r="G40" s="8">
        <f>+G39/G38</f>
        <v>44.990832157968974</v>
      </c>
      <c r="H40" s="8">
        <f t="shared" ref="H40" si="27">+H39/H38</f>
        <v>45.125654450261777</v>
      </c>
      <c r="K40" s="13">
        <v>45.6</v>
      </c>
      <c r="L40" s="13">
        <v>44.7</v>
      </c>
    </row>
    <row r="41" spans="1:12" x14ac:dyDescent="0.25">
      <c r="A41" s="3"/>
      <c r="D41" s="11"/>
      <c r="E41" s="11"/>
      <c r="G41" s="9"/>
      <c r="H41" s="9"/>
      <c r="K41" s="14"/>
      <c r="L41" s="14"/>
    </row>
    <row r="42" spans="1:12" x14ac:dyDescent="0.25">
      <c r="A42" t="s">
        <v>31</v>
      </c>
      <c r="D42" s="11">
        <f>'[1]Team Offense'!T42</f>
        <v>331</v>
      </c>
      <c r="E42" s="11">
        <f>'[2]Team Offense'!T42</f>
        <v>317</v>
      </c>
      <c r="F42">
        <f t="shared" ref="F42" si="28">+E42+D42</f>
        <v>648</v>
      </c>
      <c r="G42" s="8">
        <f t="shared" ref="G42:G66" si="29">+F42/$C$1</f>
        <v>9.8181818181818183</v>
      </c>
      <c r="H42" s="8">
        <f t="shared" ref="H42:H43" si="30">+K42+L42</f>
        <v>8.9</v>
      </c>
      <c r="K42" s="13">
        <v>4.7</v>
      </c>
      <c r="L42" s="13">
        <v>4.2</v>
      </c>
    </row>
    <row r="43" spans="1:12" x14ac:dyDescent="0.25">
      <c r="A43" t="s">
        <v>32</v>
      </c>
      <c r="D43" s="11">
        <f>'[1]Team Offense'!T43</f>
        <v>2764</v>
      </c>
      <c r="E43" s="11">
        <f>'[2]Team Offense'!T43</f>
        <v>2482</v>
      </c>
      <c r="F43" s="4">
        <f>+E43+D43</f>
        <v>5246</v>
      </c>
      <c r="G43" s="8">
        <f>+F43/$C$1</f>
        <v>79.484848484848484</v>
      </c>
      <c r="H43" s="8">
        <f t="shared" si="30"/>
        <v>75.400000000000006</v>
      </c>
      <c r="K43" s="13">
        <v>40.700000000000003</v>
      </c>
      <c r="L43" s="13">
        <v>34.700000000000003</v>
      </c>
    </row>
    <row r="44" spans="1:12" x14ac:dyDescent="0.25">
      <c r="A44" t="s">
        <v>33</v>
      </c>
      <c r="D44" s="11">
        <f>'[1]Team Offense'!T44</f>
        <v>0</v>
      </c>
      <c r="E44" s="11">
        <f>'[2]Team Offense'!T44</f>
        <v>0</v>
      </c>
      <c r="F44" s="4">
        <f t="shared" ref="F44:H44" si="31">+F43/F42</f>
        <v>8.0956790123456788</v>
      </c>
      <c r="G44" s="8">
        <f>+G43/G42</f>
        <v>8.0956790123456788</v>
      </c>
      <c r="H44" s="8">
        <f t="shared" si="31"/>
        <v>8.4719101123595504</v>
      </c>
      <c r="K44" s="13">
        <v>8.6</v>
      </c>
      <c r="L44" s="13">
        <v>8.3000000000000007</v>
      </c>
    </row>
    <row r="45" spans="1:12" x14ac:dyDescent="0.25">
      <c r="A45" t="s">
        <v>34</v>
      </c>
      <c r="D45" s="11">
        <f>'[1]Team Offense'!T45</f>
        <v>6</v>
      </c>
      <c r="E45" s="11">
        <f>'[2]Team Offense'!T45</f>
        <v>5</v>
      </c>
      <c r="F45" s="4">
        <f>+E45+D45</f>
        <v>11</v>
      </c>
      <c r="G45" s="8">
        <f>F45/$C$1</f>
        <v>0.16666666666666666</v>
      </c>
      <c r="H45" s="8">
        <f>K45+L45</f>
        <v>0.05</v>
      </c>
      <c r="K45" s="13">
        <v>0</v>
      </c>
      <c r="L45" s="13">
        <v>0.05</v>
      </c>
    </row>
    <row r="46" spans="1:12" x14ac:dyDescent="0.25">
      <c r="A46" s="3"/>
      <c r="D46" s="11"/>
      <c r="E46" s="11"/>
      <c r="G46" s="8"/>
      <c r="H46" s="8"/>
      <c r="K46" s="14"/>
      <c r="L46" s="14"/>
    </row>
    <row r="47" spans="1:12" x14ac:dyDescent="0.25">
      <c r="A47" t="s">
        <v>35</v>
      </c>
      <c r="D47" s="11">
        <f>'[1]Team Offense'!T47</f>
        <v>329</v>
      </c>
      <c r="E47" s="11">
        <f>'[2]Team Offense'!T47</f>
        <v>295</v>
      </c>
      <c r="F47" s="4">
        <f>D47+E47</f>
        <v>624</v>
      </c>
      <c r="G47" s="8">
        <f>+F47/$C$1</f>
        <v>9.454545454545455</v>
      </c>
      <c r="H47" s="8">
        <f>K47+L47</f>
        <v>8.3999999999999986</v>
      </c>
      <c r="K47" s="13">
        <v>4.3</v>
      </c>
      <c r="L47" s="13">
        <v>4.0999999999999996</v>
      </c>
    </row>
    <row r="48" spans="1:12" x14ac:dyDescent="0.25">
      <c r="A48" t="s">
        <v>32</v>
      </c>
      <c r="D48" s="11">
        <f>'[1]Team Offense'!T48</f>
        <v>7950</v>
      </c>
      <c r="E48" s="11">
        <f>'[2]Team Offense'!T48</f>
        <v>7607</v>
      </c>
      <c r="F48">
        <f t="shared" ref="F48" si="32">+E48+D48</f>
        <v>15557</v>
      </c>
      <c r="G48" s="8">
        <f t="shared" si="29"/>
        <v>235.71212121212122</v>
      </c>
      <c r="H48" s="8">
        <f t="shared" ref="H48" si="33">+K48+L48</f>
        <v>198.8</v>
      </c>
      <c r="K48" s="13">
        <v>96.7</v>
      </c>
      <c r="L48" s="13">
        <v>102.1</v>
      </c>
    </row>
    <row r="49" spans="1:12" x14ac:dyDescent="0.25">
      <c r="A49" t="s">
        <v>33</v>
      </c>
      <c r="D49" s="11">
        <f>'[1]Team Offense'!T49</f>
        <v>0</v>
      </c>
      <c r="E49" s="11">
        <f>'[2]Team Offense'!T49</f>
        <v>0</v>
      </c>
      <c r="F49" s="4">
        <f>F48/F47</f>
        <v>24.931089743589745</v>
      </c>
      <c r="G49" s="8">
        <f>G48/G47</f>
        <v>24.931089743589745</v>
      </c>
      <c r="H49" s="8">
        <f>H48/H47</f>
        <v>23.666666666666671</v>
      </c>
      <c r="K49" s="13">
        <v>22.4</v>
      </c>
      <c r="L49" s="13">
        <v>24.8</v>
      </c>
    </row>
    <row r="50" spans="1:12" x14ac:dyDescent="0.25">
      <c r="A50" t="s">
        <v>34</v>
      </c>
      <c r="D50" s="11">
        <f>'[1]Team Offense'!T50</f>
        <v>0</v>
      </c>
      <c r="E50" s="11">
        <f>'[2]Team Offense'!T50</f>
        <v>2</v>
      </c>
      <c r="F50" s="4">
        <f>D50+E50</f>
        <v>2</v>
      </c>
      <c r="G50" s="8">
        <f>F50/$C$1</f>
        <v>3.0303030303030304E-2</v>
      </c>
      <c r="H50" s="8">
        <f t="shared" ref="H50" si="34">+H49/H48</f>
        <v>0.11904761904761907</v>
      </c>
      <c r="K50" s="13">
        <v>0.09</v>
      </c>
      <c r="L50" s="13">
        <v>0.05</v>
      </c>
    </row>
    <row r="51" spans="1:12" x14ac:dyDescent="0.25">
      <c r="A51" s="3"/>
      <c r="D51" s="11"/>
      <c r="E51" s="11"/>
      <c r="G51" s="8"/>
      <c r="H51" s="8"/>
      <c r="K51" s="14"/>
      <c r="L51" s="14"/>
    </row>
    <row r="52" spans="1:12" x14ac:dyDescent="0.25">
      <c r="A52" t="s">
        <v>36</v>
      </c>
      <c r="D52" s="11">
        <f>'[1]Team Offense'!T52</f>
        <v>1076</v>
      </c>
      <c r="E52" s="11">
        <f>'[2]Team Offense'!T52</f>
        <v>1090</v>
      </c>
      <c r="F52" s="4">
        <f>D52+E52</f>
        <v>2166</v>
      </c>
      <c r="G52" s="8">
        <f>F52/$C$1</f>
        <v>32.81818181818182</v>
      </c>
      <c r="H52" s="8">
        <f>K52+L52</f>
        <v>27.7</v>
      </c>
      <c r="K52" s="13">
        <v>14.1</v>
      </c>
      <c r="L52" s="13">
        <v>13.6</v>
      </c>
    </row>
    <row r="53" spans="1:12" x14ac:dyDescent="0.25">
      <c r="A53" t="s">
        <v>37</v>
      </c>
      <c r="D53" s="11">
        <f>'[1]Team Offense'!T53</f>
        <v>9084</v>
      </c>
      <c r="E53" s="11">
        <f>'[2]Team Offense'!T53</f>
        <v>9138</v>
      </c>
      <c r="F53" s="4">
        <f>+E53+D53</f>
        <v>18222</v>
      </c>
      <c r="G53" s="8">
        <f t="shared" si="29"/>
        <v>276.09090909090907</v>
      </c>
      <c r="H53" s="8">
        <f t="shared" ref="H53" si="35">+K53+L53</f>
        <v>235.1</v>
      </c>
      <c r="K53" s="13">
        <v>121</v>
      </c>
      <c r="L53" s="13">
        <v>114.1</v>
      </c>
    </row>
    <row r="54" spans="1:12" x14ac:dyDescent="0.25">
      <c r="A54" s="3"/>
      <c r="D54" s="11"/>
      <c r="E54" s="11"/>
      <c r="G54" s="8"/>
      <c r="H54" s="8"/>
      <c r="K54" s="14"/>
      <c r="L54" s="14"/>
    </row>
    <row r="55" spans="1:12" x14ac:dyDescent="0.25">
      <c r="A55" t="s">
        <v>38</v>
      </c>
      <c r="D55" s="11">
        <f>'[1]Team Offense'!T55</f>
        <v>191</v>
      </c>
      <c r="E55" s="11">
        <f>'[2]Team Offense'!T55</f>
        <v>191</v>
      </c>
      <c r="F55" s="4">
        <f>D55+E55</f>
        <v>382</v>
      </c>
      <c r="G55" s="8">
        <f>F55/$C$1</f>
        <v>5.7878787878787881</v>
      </c>
      <c r="H55" s="8">
        <f>K55+L55</f>
        <v>5.3000000000000007</v>
      </c>
      <c r="K55" s="13">
        <v>2.6</v>
      </c>
      <c r="L55" s="13">
        <v>2.7</v>
      </c>
    </row>
    <row r="56" spans="1:12" x14ac:dyDescent="0.25">
      <c r="A56" t="s">
        <v>39</v>
      </c>
      <c r="D56" s="11">
        <f>'[1]Team Offense'!T56</f>
        <v>102</v>
      </c>
      <c r="E56" s="11">
        <f>'[2]Team Offense'!T56</f>
        <v>80</v>
      </c>
      <c r="F56">
        <f t="shared" ref="F56" si="36">+E56+D56</f>
        <v>182</v>
      </c>
      <c r="G56" s="8">
        <f t="shared" si="29"/>
        <v>2.7575757575757578</v>
      </c>
      <c r="H56" s="8">
        <f t="shared" ref="H56" si="37">+K56+L56</f>
        <v>2.4</v>
      </c>
      <c r="K56" s="13">
        <v>1.2</v>
      </c>
      <c r="L56" s="13">
        <v>1.2</v>
      </c>
    </row>
    <row r="57" spans="1:12" x14ac:dyDescent="0.25">
      <c r="A57" s="3"/>
      <c r="D57" s="11"/>
      <c r="E57" s="11"/>
      <c r="G57" s="8"/>
      <c r="H57" s="8"/>
      <c r="K57" s="14"/>
      <c r="L57" s="14"/>
    </row>
    <row r="58" spans="1:12" x14ac:dyDescent="0.25">
      <c r="A58" t="s">
        <v>40</v>
      </c>
      <c r="D58" s="11">
        <f>'[1]Team Offense'!T58</f>
        <v>2907</v>
      </c>
      <c r="E58" s="11">
        <f>'[2]Team Offense'!T58</f>
        <v>3248</v>
      </c>
      <c r="F58" s="4">
        <f>D58+E58</f>
        <v>6155</v>
      </c>
      <c r="G58" s="8">
        <f>F58/$C$1</f>
        <v>93.257575757575751</v>
      </c>
      <c r="H58" s="8">
        <f>K58+L58</f>
        <v>91.2</v>
      </c>
      <c r="K58" s="13">
        <v>45.1</v>
      </c>
      <c r="L58" s="13">
        <v>46.1</v>
      </c>
    </row>
    <row r="59" spans="1:12" x14ac:dyDescent="0.25">
      <c r="A59" t="s">
        <v>41</v>
      </c>
      <c r="D59" s="11">
        <f>'[1]Team Offense'!T59</f>
        <v>310</v>
      </c>
      <c r="E59" s="11">
        <f>'[2]Team Offense'!T59</f>
        <v>356</v>
      </c>
      <c r="F59">
        <f t="shared" ref="F59:F67" si="38">+E59+D59</f>
        <v>666</v>
      </c>
      <c r="G59" s="8">
        <f t="shared" si="29"/>
        <v>10.090909090909092</v>
      </c>
      <c r="H59" s="8">
        <f t="shared" ref="H59:H67" si="39">+K59+L59</f>
        <v>10.3</v>
      </c>
      <c r="K59" s="13">
        <v>5.0999999999999996</v>
      </c>
      <c r="L59" s="13">
        <v>5.2</v>
      </c>
    </row>
    <row r="60" spans="1:12" x14ac:dyDescent="0.25">
      <c r="A60" t="s">
        <v>42</v>
      </c>
      <c r="D60" s="11">
        <f>'[1]Team Offense'!T60</f>
        <v>113</v>
      </c>
      <c r="E60" s="11">
        <f>'[2]Team Offense'!T60</f>
        <v>132</v>
      </c>
      <c r="F60">
        <f t="shared" si="38"/>
        <v>245</v>
      </c>
      <c r="G60" s="8">
        <f t="shared" si="29"/>
        <v>3.7121212121212119</v>
      </c>
      <c r="H60" s="8">
        <f t="shared" si="39"/>
        <v>2.9</v>
      </c>
      <c r="K60" s="13">
        <v>1.4</v>
      </c>
      <c r="L60" s="13">
        <v>1.5</v>
      </c>
    </row>
    <row r="61" spans="1:12" x14ac:dyDescent="0.25">
      <c r="A61" t="s">
        <v>43</v>
      </c>
      <c r="D61" s="11">
        <f>'[1]Team Offense'!T61</f>
        <v>170</v>
      </c>
      <c r="E61" s="11">
        <f>'[2]Team Offense'!T61</f>
        <v>192</v>
      </c>
      <c r="F61">
        <f t="shared" si="38"/>
        <v>362</v>
      </c>
      <c r="G61" s="8">
        <f t="shared" si="29"/>
        <v>5.4848484848484844</v>
      </c>
      <c r="H61" s="8">
        <f t="shared" si="39"/>
        <v>6.6</v>
      </c>
      <c r="K61" s="13">
        <v>3.4</v>
      </c>
      <c r="L61" s="13">
        <v>3.2</v>
      </c>
    </row>
    <row r="62" spans="1:12" x14ac:dyDescent="0.25">
      <c r="A62" t="s">
        <v>44</v>
      </c>
      <c r="D62" s="11">
        <f>'[1]Team Offense'!T62</f>
        <v>27</v>
      </c>
      <c r="E62" s="11">
        <f>'[2]Team Offense'!T62</f>
        <v>32</v>
      </c>
      <c r="F62">
        <f t="shared" si="38"/>
        <v>59</v>
      </c>
      <c r="G62" s="8">
        <f t="shared" si="29"/>
        <v>0.89393939393939392</v>
      </c>
      <c r="H62" s="8">
        <f t="shared" si="39"/>
        <v>0.9</v>
      </c>
      <c r="K62" s="13">
        <v>0.4</v>
      </c>
      <c r="L62" s="13">
        <v>0.5</v>
      </c>
    </row>
    <row r="63" spans="1:12" x14ac:dyDescent="0.25">
      <c r="A63" t="s">
        <v>45</v>
      </c>
      <c r="D63" s="11">
        <f>'[1]Team Offense'!T63</f>
        <v>289</v>
      </c>
      <c r="E63" s="11">
        <f>'[2]Team Offense'!T63</f>
        <v>328</v>
      </c>
      <c r="F63">
        <f t="shared" si="38"/>
        <v>617</v>
      </c>
      <c r="G63" s="8">
        <f t="shared" si="29"/>
        <v>9.3484848484848477</v>
      </c>
      <c r="H63" s="8">
        <f t="shared" si="39"/>
        <v>9</v>
      </c>
      <c r="K63" s="13">
        <v>4.4000000000000004</v>
      </c>
      <c r="L63" s="13">
        <v>4.5999999999999996</v>
      </c>
    </row>
    <row r="64" spans="1:12" x14ac:dyDescent="0.25">
      <c r="A64" t="s">
        <v>55</v>
      </c>
      <c r="D64" s="11">
        <f>'[1]Team Offense'!T64</f>
        <v>0</v>
      </c>
      <c r="E64" s="11">
        <f>'[2]Team Offense'!T64</f>
        <v>0</v>
      </c>
      <c r="F64">
        <f t="shared" si="38"/>
        <v>0</v>
      </c>
      <c r="G64" s="8">
        <f t="shared" si="29"/>
        <v>0</v>
      </c>
      <c r="H64" s="8">
        <f t="shared" si="39"/>
        <v>0.30000000000000004</v>
      </c>
      <c r="K64" s="13">
        <v>0.2</v>
      </c>
      <c r="L64" s="13">
        <v>0.1</v>
      </c>
    </row>
    <row r="65" spans="1:12" x14ac:dyDescent="0.25">
      <c r="A65" t="s">
        <v>56</v>
      </c>
      <c r="D65" s="11">
        <f>'[1]Team Offense'!T65</f>
        <v>0</v>
      </c>
      <c r="E65" s="11">
        <f>'[2]Team Offense'!T65</f>
        <v>0</v>
      </c>
      <c r="F65">
        <f t="shared" si="38"/>
        <v>0</v>
      </c>
      <c r="G65" s="8">
        <f t="shared" si="29"/>
        <v>0</v>
      </c>
      <c r="H65" s="8">
        <f t="shared" si="39"/>
        <v>0.7</v>
      </c>
      <c r="K65" s="13">
        <v>0.4</v>
      </c>
      <c r="L65" s="13">
        <v>0.3</v>
      </c>
    </row>
    <row r="66" spans="1:12" x14ac:dyDescent="0.25">
      <c r="A66" t="s">
        <v>46</v>
      </c>
      <c r="D66" s="11">
        <f>'[1]Team Offense'!T66</f>
        <v>8</v>
      </c>
      <c r="E66" s="11">
        <f>'[2]Team Offense'!T66</f>
        <v>5</v>
      </c>
      <c r="F66">
        <f t="shared" si="38"/>
        <v>13</v>
      </c>
      <c r="G66" s="8">
        <f t="shared" si="29"/>
        <v>0.19696969696969696</v>
      </c>
      <c r="H66" s="8">
        <f t="shared" si="39"/>
        <v>0.2</v>
      </c>
      <c r="K66" s="13">
        <v>0.1</v>
      </c>
      <c r="L66" s="13">
        <v>0.1</v>
      </c>
    </row>
    <row r="67" spans="1:12" x14ac:dyDescent="0.25">
      <c r="A67" t="s">
        <v>47</v>
      </c>
      <c r="D67" s="11">
        <f>'[1]Team Offense'!T67</f>
        <v>250</v>
      </c>
      <c r="E67" s="11">
        <f>'[2]Team Offense'!T67</f>
        <v>255</v>
      </c>
      <c r="F67">
        <f t="shared" si="38"/>
        <v>505</v>
      </c>
      <c r="G67" s="8">
        <f>+F67/$C$1</f>
        <v>7.6515151515151514</v>
      </c>
      <c r="H67" s="8">
        <f t="shared" si="39"/>
        <v>6.5</v>
      </c>
      <c r="K67" s="13">
        <v>3.2</v>
      </c>
      <c r="L67" s="13">
        <v>3.3</v>
      </c>
    </row>
    <row r="68" spans="1:12" x14ac:dyDescent="0.25">
      <c r="A68" t="s">
        <v>48</v>
      </c>
      <c r="D68" s="11">
        <f>'[1]Team Offense'!T68</f>
        <v>291</v>
      </c>
      <c r="E68" s="11">
        <f>'[2]Team Offense'!T68</f>
        <v>287</v>
      </c>
      <c r="F68" s="7">
        <f>D68+E68</f>
        <v>578</v>
      </c>
      <c r="G68" s="10">
        <f>F68/$C$1</f>
        <v>8.7575757575757578</v>
      </c>
      <c r="H68" s="10">
        <f>K68+L68</f>
        <v>7.6999999999999993</v>
      </c>
      <c r="K68" s="13">
        <v>3.8</v>
      </c>
      <c r="L68" s="13">
        <v>3.9</v>
      </c>
    </row>
    <row r="69" spans="1:12" x14ac:dyDescent="0.25">
      <c r="A69" t="s">
        <v>49</v>
      </c>
      <c r="D69" s="12">
        <f>D67/D68*100</f>
        <v>85.910652920962193</v>
      </c>
      <c r="E69" s="12">
        <f>E67/E68*100</f>
        <v>88.850174216027881</v>
      </c>
      <c r="F69" s="11">
        <f>F67/F68*100</f>
        <v>87.370242214532865</v>
      </c>
      <c r="G69" s="12">
        <f t="shared" ref="G69:H69" si="40">G67/G68*100</f>
        <v>87.370242214532865</v>
      </c>
      <c r="H69" s="12">
        <f t="shared" si="40"/>
        <v>84.415584415584419</v>
      </c>
      <c r="K69" s="13">
        <v>84.7</v>
      </c>
      <c r="L69" s="13">
        <v>84.3</v>
      </c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dcterms:created xsi:type="dcterms:W3CDTF">2014-11-20T01:43:02Z</dcterms:created>
  <dcterms:modified xsi:type="dcterms:W3CDTF">2020-04-29T04:20:20Z</dcterms:modified>
</cp:coreProperties>
</file>